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M:\SEL\NonCredit\Non-Credit\Academic Challenge\2025 Academic Challenge\Results\Regional\"/>
    </mc:Choice>
  </mc:AlternateContent>
  <xr:revisionPtr revIDLastSave="0" documentId="13_ncr:1_{A7C188C2-1FC3-4FE5-A503-B2A10EDD5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viduals" sheetId="9" r:id="rId1"/>
    <sheet name="Team Results" sheetId="8" r:id="rId2"/>
    <sheet name="CLC (1500)" sheetId="1" r:id="rId3"/>
    <sheet name="CLS (1500)" sheetId="2" r:id="rId4"/>
    <sheet name="PR (1500)" sheetId="3" r:id="rId5"/>
    <sheet name="Woodstock North (1500)" sheetId="4" r:id="rId6"/>
    <sheet name="Woodstock (1500) AL" sheetId="5" r:id="rId7"/>
    <sheet name="Marengo (700)" sheetId="6" r:id="rId8"/>
    <sheet name="RB (700)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9" l="1"/>
  <c r="K28" i="9"/>
  <c r="M15" i="9"/>
  <c r="M16" i="9"/>
  <c r="M17" i="9"/>
  <c r="M18" i="9"/>
  <c r="M19" i="9"/>
  <c r="K27" i="9"/>
  <c r="M21" i="9"/>
  <c r="M22" i="9"/>
  <c r="K26" i="9"/>
  <c r="M24" i="9"/>
  <c r="M25" i="9"/>
  <c r="M26" i="9"/>
  <c r="K19" i="9"/>
  <c r="K20" i="9"/>
  <c r="K21" i="9"/>
  <c r="M30" i="9"/>
  <c r="K22" i="9"/>
  <c r="K23" i="9"/>
  <c r="K24" i="9"/>
  <c r="K25" i="9"/>
  <c r="M36" i="9"/>
  <c r="K29" i="9"/>
  <c r="K13" i="9"/>
  <c r="K14" i="9"/>
  <c r="K15" i="9"/>
  <c r="K16" i="9"/>
  <c r="K17" i="9"/>
  <c r="K18" i="9"/>
  <c r="K35" i="9"/>
  <c r="K36" i="9"/>
  <c r="K12" i="9"/>
  <c r="J19" i="7" l="1"/>
  <c r="I19" i="7"/>
  <c r="L18" i="7"/>
  <c r="K18" i="7"/>
  <c r="J18" i="7"/>
  <c r="I18" i="7"/>
  <c r="H18" i="7"/>
  <c r="G18" i="7"/>
  <c r="F18" i="7"/>
  <c r="K16" i="7"/>
  <c r="K19" i="7" s="1"/>
  <c r="J16" i="7"/>
  <c r="I16" i="7"/>
  <c r="H16" i="7"/>
  <c r="H19" i="7" s="1"/>
  <c r="G16" i="7"/>
  <c r="G19" i="7" s="1"/>
  <c r="F16" i="7"/>
  <c r="F19" i="7" s="1"/>
  <c r="K19" i="6"/>
  <c r="H19" i="6"/>
  <c r="L18" i="6"/>
  <c r="L19" i="6" s="1"/>
  <c r="K18" i="6"/>
  <c r="J18" i="6"/>
  <c r="I18" i="6"/>
  <c r="H18" i="6"/>
  <c r="G18" i="6"/>
  <c r="F18" i="6"/>
  <c r="K16" i="6"/>
  <c r="J16" i="6"/>
  <c r="I16" i="6"/>
  <c r="I19" i="6" s="1"/>
  <c r="G16" i="6"/>
  <c r="G19" i="6" s="1"/>
  <c r="F16" i="6"/>
  <c r="F19" i="6" s="1"/>
  <c r="L19" i="5"/>
  <c r="K19" i="5"/>
  <c r="I19" i="5"/>
  <c r="H19" i="5"/>
  <c r="G19" i="5"/>
  <c r="F19" i="5"/>
  <c r="L18" i="5"/>
  <c r="K18" i="5"/>
  <c r="J18" i="5"/>
  <c r="I18" i="5"/>
  <c r="H18" i="5"/>
  <c r="G18" i="5"/>
  <c r="F18" i="5"/>
  <c r="J16" i="5"/>
  <c r="J19" i="5" s="1"/>
  <c r="H16" i="5"/>
  <c r="F16" i="5"/>
  <c r="L19" i="4"/>
  <c r="K19" i="4"/>
  <c r="J19" i="4"/>
  <c r="I19" i="4"/>
  <c r="H19" i="4"/>
  <c r="L18" i="4"/>
  <c r="K18" i="4"/>
  <c r="J18" i="4"/>
  <c r="I18" i="4"/>
  <c r="H18" i="4"/>
  <c r="G18" i="4"/>
  <c r="F18" i="4"/>
  <c r="L16" i="4"/>
  <c r="K16" i="4"/>
  <c r="J16" i="4"/>
  <c r="I16" i="4"/>
  <c r="H16" i="4"/>
  <c r="G16" i="4"/>
  <c r="G19" i="4" s="1"/>
  <c r="F16" i="4"/>
  <c r="F19" i="4" s="1"/>
  <c r="F20" i="4" s="1"/>
  <c r="C8" i="8" s="1"/>
  <c r="K19" i="3"/>
  <c r="J19" i="3"/>
  <c r="I19" i="3"/>
  <c r="H19" i="3"/>
  <c r="G19" i="3"/>
  <c r="F19" i="3"/>
  <c r="L18" i="3"/>
  <c r="K18" i="3"/>
  <c r="J18" i="3"/>
  <c r="I18" i="3"/>
  <c r="H18" i="3"/>
  <c r="G18" i="3"/>
  <c r="F18" i="3"/>
  <c r="L16" i="3"/>
  <c r="L19" i="3" s="1"/>
  <c r="I16" i="3"/>
  <c r="H16" i="3"/>
  <c r="G16" i="3"/>
  <c r="F16" i="3"/>
  <c r="L19" i="2"/>
  <c r="K19" i="2"/>
  <c r="J19" i="2"/>
  <c r="F19" i="2"/>
  <c r="L18" i="2"/>
  <c r="K18" i="2"/>
  <c r="J18" i="2"/>
  <c r="I18" i="2"/>
  <c r="H18" i="2"/>
  <c r="G18" i="2"/>
  <c r="F18" i="2"/>
  <c r="L16" i="2"/>
  <c r="K16" i="2"/>
  <c r="I16" i="2"/>
  <c r="I19" i="2" s="1"/>
  <c r="H16" i="2"/>
  <c r="H19" i="2" s="1"/>
  <c r="G16" i="2"/>
  <c r="G19" i="2" s="1"/>
  <c r="F16" i="2"/>
  <c r="L19" i="1"/>
  <c r="K19" i="1"/>
  <c r="J19" i="1"/>
  <c r="I19" i="1"/>
  <c r="H19" i="1"/>
  <c r="G19" i="1"/>
  <c r="L18" i="1"/>
  <c r="K18" i="1"/>
  <c r="J18" i="1"/>
  <c r="I18" i="1"/>
  <c r="H18" i="1"/>
  <c r="G18" i="1"/>
  <c r="F18" i="1"/>
  <c r="J16" i="1"/>
  <c r="I16" i="1"/>
  <c r="H16" i="1"/>
  <c r="G16" i="1"/>
  <c r="F16" i="1"/>
  <c r="F19" i="1" s="1"/>
  <c r="F20" i="1" s="1"/>
  <c r="C5" i="8" s="1"/>
  <c r="F20" i="5" l="1"/>
  <c r="C9" i="8" s="1"/>
  <c r="F20" i="7"/>
  <c r="C1" i="8" s="1"/>
  <c r="F20" i="3"/>
  <c r="C7" i="8" s="1"/>
  <c r="F20" i="6"/>
  <c r="C2" i="8" s="1"/>
  <c r="F20" i="2"/>
  <c r="C6" i="8" s="1"/>
</calcChain>
</file>

<file path=xl/sharedStrings.xml><?xml version="1.0" encoding="utf-8"?>
<sst xmlns="http://schemas.openxmlformats.org/spreadsheetml/2006/main" count="450" uniqueCount="266">
  <si>
    <t>First Name</t>
  </si>
  <si>
    <t>Last Name</t>
  </si>
  <si>
    <t>Chem</t>
  </si>
  <si>
    <t>English</t>
  </si>
  <si>
    <t>Math</t>
  </si>
  <si>
    <t>Bio</t>
  </si>
  <si>
    <t>Comp Sci</t>
  </si>
  <si>
    <t>Engineering Gr</t>
  </si>
  <si>
    <t>Physics</t>
  </si>
  <si>
    <t>Varsity</t>
  </si>
  <si>
    <t>Evangeline</t>
  </si>
  <si>
    <t>Noftz</t>
  </si>
  <si>
    <t>Kavya</t>
  </si>
  <si>
    <t>Karthi</t>
  </si>
  <si>
    <t>Mykaela</t>
  </si>
  <si>
    <t>Wallen</t>
  </si>
  <si>
    <t>Justin</t>
  </si>
  <si>
    <t>Weber</t>
  </si>
  <si>
    <t>Jackie</t>
  </si>
  <si>
    <t>Clark</t>
  </si>
  <si>
    <t>Alayna</t>
  </si>
  <si>
    <t>Verzal</t>
  </si>
  <si>
    <t>Clinton</t>
  </si>
  <si>
    <t>Barnickel</t>
  </si>
  <si>
    <t>Oli</t>
  </si>
  <si>
    <t>Bajkiewicz</t>
  </si>
  <si>
    <t>Conor</t>
  </si>
  <si>
    <t>Naughton</t>
  </si>
  <si>
    <t>Seth</t>
  </si>
  <si>
    <t>White</t>
  </si>
  <si>
    <t>Shane</t>
  </si>
  <si>
    <t>Coffey</t>
  </si>
  <si>
    <t>Brennan</t>
  </si>
  <si>
    <t>Reinhard</t>
  </si>
  <si>
    <t>Subject Raw Score</t>
  </si>
  <si>
    <t>Max Score</t>
  </si>
  <si>
    <t>Normalizing Constant</t>
  </si>
  <si>
    <t>Subject Norm. Score</t>
  </si>
  <si>
    <t>Team Total</t>
  </si>
  <si>
    <t>AT LARGE</t>
  </si>
  <si>
    <t>JV</t>
  </si>
  <si>
    <t>Rachelle</t>
  </si>
  <si>
    <t>Appelhans</t>
  </si>
  <si>
    <t>Naomi</t>
  </si>
  <si>
    <t>Emmanuel</t>
  </si>
  <si>
    <t>Will</t>
  </si>
  <si>
    <t>Kit</t>
  </si>
  <si>
    <t>Ferrier</t>
  </si>
  <si>
    <t>Adam</t>
  </si>
  <si>
    <t>Kobeluch</t>
  </si>
  <si>
    <t>Hannah</t>
  </si>
  <si>
    <t>Koh</t>
  </si>
  <si>
    <t>Noah</t>
  </si>
  <si>
    <t>Krause</t>
  </si>
  <si>
    <t>Michelle</t>
  </si>
  <si>
    <t>Li</t>
  </si>
  <si>
    <t>Allen</t>
  </si>
  <si>
    <t>Liu</t>
  </si>
  <si>
    <t>Deyan</t>
  </si>
  <si>
    <t>Milushev</t>
  </si>
  <si>
    <t>Yoana</t>
  </si>
  <si>
    <t>Milusheva</t>
  </si>
  <si>
    <t>Eliana</t>
  </si>
  <si>
    <t>Rankin</t>
  </si>
  <si>
    <t>Abigail</t>
  </si>
  <si>
    <t>Suarez</t>
  </si>
  <si>
    <t>Patrycja</t>
  </si>
  <si>
    <t>Tomasiak</t>
  </si>
  <si>
    <t>Dylan</t>
  </si>
  <si>
    <t>Dang</t>
  </si>
  <si>
    <t>Roman</t>
  </si>
  <si>
    <t>Gulakowski</t>
  </si>
  <si>
    <t>Tengis</t>
  </si>
  <si>
    <t>Khatanbaatar</t>
  </si>
  <si>
    <t>Bayel</t>
  </si>
  <si>
    <t>Muktar</t>
  </si>
  <si>
    <t>Katherine</t>
  </si>
  <si>
    <t>Pflueger</t>
  </si>
  <si>
    <t>Karter</t>
  </si>
  <si>
    <t>Owen</t>
  </si>
  <si>
    <t>Hronick</t>
  </si>
  <si>
    <t>Muhammad</t>
  </si>
  <si>
    <t>Hussain</t>
  </si>
  <si>
    <t>Ryan</t>
  </si>
  <si>
    <t>Lin</t>
  </si>
  <si>
    <t>Tessa</t>
  </si>
  <si>
    <t>Pauly</t>
  </si>
  <si>
    <t>Annabelle</t>
  </si>
  <si>
    <t>Oliver</t>
  </si>
  <si>
    <t>Emma</t>
  </si>
  <si>
    <t>Dallas</t>
  </si>
  <si>
    <t>Grace</t>
  </si>
  <si>
    <t>Jansen</t>
  </si>
  <si>
    <t xml:space="preserve">Teo </t>
  </si>
  <si>
    <t>Lee</t>
  </si>
  <si>
    <t>Eli</t>
  </si>
  <si>
    <t>Liegel</t>
  </si>
  <si>
    <t xml:space="preserve">Katherine </t>
  </si>
  <si>
    <t>Lossov</t>
  </si>
  <si>
    <t>Joshua</t>
  </si>
  <si>
    <t>Martin</t>
  </si>
  <si>
    <t>Monsrikar</t>
  </si>
  <si>
    <t>Mokkala</t>
  </si>
  <si>
    <t>Maia</t>
  </si>
  <si>
    <t>Pickel</t>
  </si>
  <si>
    <t>Barrett</t>
  </si>
  <si>
    <t>Roberts</t>
  </si>
  <si>
    <t>Divyana</t>
  </si>
  <si>
    <t>Shah</t>
  </si>
  <si>
    <t>Prinaav</t>
  </si>
  <si>
    <t>Sureshkumar</t>
  </si>
  <si>
    <t>Saba</t>
  </si>
  <si>
    <t>Asghar</t>
  </si>
  <si>
    <t>Liberty</t>
  </si>
  <si>
    <t>Johnson</t>
  </si>
  <si>
    <t>Benson</t>
  </si>
  <si>
    <t>Smith</t>
  </si>
  <si>
    <t>Nolan</t>
  </si>
  <si>
    <t>Thomas</t>
  </si>
  <si>
    <t>Hoang</t>
  </si>
  <si>
    <t>Tyler</t>
  </si>
  <si>
    <t>Chaney</t>
  </si>
  <si>
    <t>Czaria</t>
  </si>
  <si>
    <t>Baez</t>
  </si>
  <si>
    <t>Jude</t>
  </si>
  <si>
    <t>Suay</t>
  </si>
  <si>
    <t>AJ</t>
  </si>
  <si>
    <t>Bigler</t>
  </si>
  <si>
    <t>Cooper</t>
  </si>
  <si>
    <t>Brown</t>
  </si>
  <si>
    <t>Reagan</t>
  </si>
  <si>
    <t>Kottke</t>
  </si>
  <si>
    <t>Vanderstappen</t>
  </si>
  <si>
    <t>Annie</t>
  </si>
  <si>
    <t>Revera</t>
  </si>
  <si>
    <t>Krishna</t>
  </si>
  <si>
    <t>Patel</t>
  </si>
  <si>
    <t xml:space="preserve">
</t>
  </si>
  <si>
    <t>Trey</t>
  </si>
  <si>
    <t>Neuhart</t>
  </si>
  <si>
    <t>Eshaan</t>
  </si>
  <si>
    <t>Virani</t>
  </si>
  <si>
    <t>Zawisza</t>
  </si>
  <si>
    <t>Colin</t>
  </si>
  <si>
    <t>Seminara</t>
  </si>
  <si>
    <t xml:space="preserve">Lawson </t>
  </si>
  <si>
    <t>Schmidt</t>
  </si>
  <si>
    <t xml:space="preserve">Brock </t>
  </si>
  <si>
    <t>Riebock</t>
  </si>
  <si>
    <t xml:space="preserve">Abigail </t>
  </si>
  <si>
    <t>Heinz</t>
  </si>
  <si>
    <t xml:space="preserve">Kylee </t>
  </si>
  <si>
    <t>Jensen</t>
  </si>
  <si>
    <t>Elijah</t>
  </si>
  <si>
    <t>Steele</t>
  </si>
  <si>
    <t xml:space="preserve">Paige </t>
  </si>
  <si>
    <t>Aubry</t>
  </si>
  <si>
    <t xml:space="preserve">Ellie </t>
  </si>
  <si>
    <t>James</t>
  </si>
  <si>
    <t>Wroble</t>
  </si>
  <si>
    <t>Standish</t>
  </si>
  <si>
    <t xml:space="preserve">Sean </t>
  </si>
  <si>
    <t>Keller</t>
  </si>
  <si>
    <t>Jessica</t>
  </si>
  <si>
    <t>Abeyta</t>
  </si>
  <si>
    <t>Zoe</t>
  </si>
  <si>
    <t>Kapouranis</t>
  </si>
  <si>
    <t xml:space="preserve">Caleb </t>
  </si>
  <si>
    <t>Cox</t>
  </si>
  <si>
    <t>Megan</t>
  </si>
  <si>
    <t>Kaczkos</t>
  </si>
  <si>
    <t xml:space="preserve">Charles </t>
  </si>
  <si>
    <t>Moore</t>
  </si>
  <si>
    <t>Sean</t>
  </si>
  <si>
    <t>Lia</t>
  </si>
  <si>
    <t xml:space="preserve">Ben </t>
  </si>
  <si>
    <t>Alyssa</t>
  </si>
  <si>
    <t>Beres</t>
  </si>
  <si>
    <t>Cameron</t>
  </si>
  <si>
    <t>Garrison</t>
  </si>
  <si>
    <t>Graysonn</t>
  </si>
  <si>
    <t>Gonzalez</t>
  </si>
  <si>
    <t>Val</t>
  </si>
  <si>
    <t>Hinz</t>
  </si>
  <si>
    <t>Isabelle</t>
  </si>
  <si>
    <t>Kappel</t>
  </si>
  <si>
    <t>Amanda</t>
  </si>
  <si>
    <t>Kattner</t>
  </si>
  <si>
    <t>Aiden</t>
  </si>
  <si>
    <t>Laurent</t>
  </si>
  <si>
    <t>Audrey</t>
  </si>
  <si>
    <t>Nelson</t>
  </si>
  <si>
    <t>Jonathan</t>
  </si>
  <si>
    <t>Payton</t>
  </si>
  <si>
    <t>Monroe</t>
  </si>
  <si>
    <t>Dhriti</t>
  </si>
  <si>
    <t>Trivedi</t>
  </si>
  <si>
    <t>Division 700</t>
  </si>
  <si>
    <t>Richmond Burton</t>
  </si>
  <si>
    <t>Marengo</t>
  </si>
  <si>
    <t>Division 1500</t>
  </si>
  <si>
    <t>Crystal Lake Central</t>
  </si>
  <si>
    <t>Crystal Lake South</t>
  </si>
  <si>
    <t>Prairie Ridge</t>
  </si>
  <si>
    <t>Woodstock North</t>
  </si>
  <si>
    <t>Woodstock</t>
  </si>
  <si>
    <t>1st</t>
  </si>
  <si>
    <t>School</t>
  </si>
  <si>
    <t>2nd</t>
  </si>
  <si>
    <t>3rd</t>
  </si>
  <si>
    <t>Alyssa Beres (42)</t>
  </si>
  <si>
    <t>RB</t>
  </si>
  <si>
    <t>Isabelle Kappel (38)</t>
  </si>
  <si>
    <t>Abigail Standish (37)</t>
  </si>
  <si>
    <t>Monroe Robert (30)</t>
  </si>
  <si>
    <t>Aiden Laurent (28)</t>
  </si>
  <si>
    <t>Elijah Steele (27)</t>
  </si>
  <si>
    <t>Johnny Payton (28)</t>
  </si>
  <si>
    <t>Aiden Laurent (23)</t>
  </si>
  <si>
    <t>Abigail Heinz (11)</t>
  </si>
  <si>
    <t>Tyler Beres (8)</t>
  </si>
  <si>
    <t>Abigail Standish (11)</t>
  </si>
  <si>
    <t>Engineering Gr.</t>
  </si>
  <si>
    <t>Isabelle Kappel (27)</t>
  </si>
  <si>
    <t>Elijah Steele (24)</t>
  </si>
  <si>
    <t>Val Hinz (20)</t>
  </si>
  <si>
    <t>Amanda Kattner (60)</t>
  </si>
  <si>
    <t>Graysonn Gonzalez (59)</t>
  </si>
  <si>
    <t>Val Hinz (57)</t>
  </si>
  <si>
    <t>Sean Keller (57)</t>
  </si>
  <si>
    <t>Cameron Garrison (22)</t>
  </si>
  <si>
    <t>Alyssa Beres (21)</t>
  </si>
  <si>
    <t>Kylee Jensen (8)</t>
  </si>
  <si>
    <t>Kylee Jensen (3)</t>
  </si>
  <si>
    <t>Alayna Verzal (45)</t>
  </si>
  <si>
    <t>CLC</t>
  </si>
  <si>
    <t>Michelle Li (42)</t>
  </si>
  <si>
    <t>CLS</t>
  </si>
  <si>
    <t>Mon Srikr (40)</t>
  </si>
  <si>
    <t>PR</t>
  </si>
  <si>
    <t>Colin Seminara (40)</t>
  </si>
  <si>
    <t>Seth White (40)</t>
  </si>
  <si>
    <t>Jackie Clark (27)</t>
  </si>
  <si>
    <t>Naomi Emmanuel (26)</t>
  </si>
  <si>
    <t>Liberty Johnson (25)</t>
  </si>
  <si>
    <t>WN</t>
  </si>
  <si>
    <t>Reagan Zawisza (25)</t>
  </si>
  <si>
    <t>Ollie Bajkiewicz (25)</t>
  </si>
  <si>
    <t>Emma Dallas (25)</t>
  </si>
  <si>
    <t>Joshua Martin (25)</t>
  </si>
  <si>
    <t>Seth White (24)</t>
  </si>
  <si>
    <t>Shane Coffey (24)</t>
  </si>
  <si>
    <t>Noah Krause (21)</t>
  </si>
  <si>
    <t>Adam Kobeluch (18)</t>
  </si>
  <si>
    <t>Benson Smith (12)</t>
  </si>
  <si>
    <t>Yoana Milusheva (69)</t>
  </si>
  <si>
    <t>Michelle Li (65)</t>
  </si>
  <si>
    <t>Will Emmanuel (60)</t>
  </si>
  <si>
    <t>Shane Coffey (22)</t>
  </si>
  <si>
    <t>Joshua Martin (21)</t>
  </si>
  <si>
    <t>Prinaav Sureshkumar (21)</t>
  </si>
  <si>
    <t>Noah Krause (18)</t>
  </si>
  <si>
    <t>AJ Bigler (14)</t>
  </si>
  <si>
    <t>Connor Naughton (14)</t>
  </si>
  <si>
    <t>Division Unlimited</t>
  </si>
  <si>
    <t>Engineering Graphics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</si>
</sst>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Rubik"/>
    </font>
    <font>
      <sz val="10"/>
      <color rgb="FF242729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8F9FA"/>
        <bgColor rgb="FFF8F9FA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D0E0E3"/>
        <bgColor rgb="FFD0E0E3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1" fillId="3" borderId="0" xfId="0" applyFont="1" applyFill="1"/>
    <xf numFmtId="0" fontId="1" fillId="2" borderId="0" xfId="0" applyFont="1" applyFill="1"/>
    <xf numFmtId="0" fontId="3" fillId="2" borderId="0" xfId="0" applyFont="1" applyFill="1" applyAlignment="1">
      <alignment vertical="top"/>
    </xf>
    <xf numFmtId="0" fontId="4" fillId="2" borderId="0" xfId="0" applyFont="1" applyFill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2" fillId="4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5" borderId="0" xfId="0" applyFont="1" applyFill="1"/>
    <xf numFmtId="0" fontId="6" fillId="5" borderId="0" xfId="0" applyFont="1" applyFill="1"/>
    <xf numFmtId="0" fontId="6" fillId="2" borderId="0" xfId="0" applyFont="1" applyFill="1"/>
    <xf numFmtId="0" fontId="1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" fontId="6" fillId="0" borderId="0" xfId="0" applyNumberFormat="1" applyFont="1"/>
    <xf numFmtId="2" fontId="8" fillId="0" borderId="0" xfId="0" applyNumberFormat="1" applyFont="1"/>
    <xf numFmtId="2" fontId="8" fillId="2" borderId="0" xfId="0" applyNumberFormat="1" applyFont="1" applyFill="1"/>
    <xf numFmtId="0" fontId="5" fillId="6" borderId="2" xfId="0" applyFont="1" applyFill="1" applyBorder="1"/>
    <xf numFmtId="0" fontId="5" fillId="6" borderId="3" xfId="0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0" xfId="0" applyFont="1" applyFill="1"/>
    <xf numFmtId="0" fontId="5" fillId="6" borderId="6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7" borderId="3" xfId="0" applyFont="1" applyFill="1" applyBorder="1"/>
    <xf numFmtId="0" fontId="5" fillId="7" borderId="4" xfId="0" applyFont="1" applyFill="1" applyBorder="1"/>
    <xf numFmtId="0" fontId="5" fillId="7" borderId="0" xfId="0" applyFont="1" applyFill="1"/>
    <xf numFmtId="0" fontId="5" fillId="7" borderId="6" xfId="0" applyFont="1" applyFill="1" applyBorder="1"/>
    <xf numFmtId="0" fontId="5" fillId="6" borderId="10" xfId="0" applyFont="1" applyFill="1" applyBorder="1"/>
    <xf numFmtId="0" fontId="5" fillId="6" borderId="11" xfId="0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5" fillId="6" borderId="13" xfId="0" applyFont="1" applyFill="1" applyBorder="1"/>
    <xf numFmtId="0" fontId="5" fillId="6" borderId="14" xfId="0" applyFont="1" applyFill="1" applyBorder="1"/>
    <xf numFmtId="0" fontId="5" fillId="6" borderId="14" xfId="0" applyFont="1" applyFill="1" applyBorder="1" applyAlignment="1">
      <alignment wrapText="1"/>
    </xf>
    <xf numFmtId="0" fontId="5" fillId="6" borderId="15" xfId="0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5" fillId="6" borderId="12" xfId="0" applyFont="1" applyFill="1" applyBorder="1" applyAlignment="1">
      <alignment wrapText="1"/>
    </xf>
    <xf numFmtId="0" fontId="2" fillId="6" borderId="14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2" fillId="6" borderId="17" xfId="0" applyFont="1" applyFill="1" applyBorder="1"/>
    <xf numFmtId="0" fontId="5" fillId="6" borderId="17" xfId="0" applyFont="1" applyFill="1" applyBorder="1" applyAlignment="1">
      <alignment wrapText="1"/>
    </xf>
    <xf numFmtId="0" fontId="5" fillId="6" borderId="18" xfId="0" applyFont="1" applyFill="1" applyBorder="1" applyAlignment="1">
      <alignment wrapText="1"/>
    </xf>
    <xf numFmtId="0" fontId="2" fillId="6" borderId="11" xfId="0" applyFont="1" applyFill="1" applyBorder="1"/>
    <xf numFmtId="0" fontId="5" fillId="6" borderId="12" xfId="0" applyFont="1" applyFill="1" applyBorder="1"/>
    <xf numFmtId="0" fontId="5" fillId="6" borderId="15" xfId="0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5" fillId="8" borderId="4" xfId="0" applyFont="1" applyFill="1" applyBorder="1"/>
    <xf numFmtId="0" fontId="5" fillId="8" borderId="5" xfId="0" applyFont="1" applyFill="1" applyBorder="1"/>
    <xf numFmtId="0" fontId="5" fillId="8" borderId="0" xfId="0" applyFont="1" applyFill="1"/>
    <xf numFmtId="0" fontId="5" fillId="8" borderId="6" xfId="0" applyFont="1" applyFill="1" applyBorder="1"/>
    <xf numFmtId="0" fontId="5" fillId="8" borderId="19" xfId="0" applyFont="1" applyFill="1" applyBorder="1"/>
    <xf numFmtId="0" fontId="5" fillId="8" borderId="20" xfId="0" applyFont="1" applyFill="1" applyBorder="1"/>
    <xf numFmtId="0" fontId="5" fillId="8" borderId="21" xfId="0" applyFont="1" applyFill="1" applyBorder="1"/>
    <xf numFmtId="0" fontId="5" fillId="8" borderId="22" xfId="0" applyFont="1" applyFill="1" applyBorder="1"/>
    <xf numFmtId="0" fontId="5" fillId="8" borderId="1" xfId="0" applyFont="1" applyFill="1" applyBorder="1"/>
    <xf numFmtId="0" fontId="5" fillId="8" borderId="23" xfId="0" applyFont="1" applyFill="1" applyBorder="1"/>
    <xf numFmtId="0" fontId="5" fillId="8" borderId="24" xfId="0" applyFont="1" applyFill="1" applyBorder="1"/>
    <xf numFmtId="0" fontId="5" fillId="8" borderId="25" xfId="0" applyFont="1" applyFill="1" applyBorder="1"/>
    <xf numFmtId="0" fontId="5" fillId="8" borderId="26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29" xfId="0" applyFont="1" applyFill="1" applyBorder="1"/>
    <xf numFmtId="0" fontId="5" fillId="8" borderId="7" xfId="0" applyFont="1" applyFill="1" applyBorder="1"/>
    <xf numFmtId="0" fontId="5" fillId="8" borderId="8" xfId="0" applyFont="1" applyFill="1" applyBorder="1"/>
    <xf numFmtId="0" fontId="5" fillId="8" borderId="9" xfId="0" applyFont="1" applyFill="1" applyBorder="1"/>
    <xf numFmtId="0" fontId="5" fillId="8" borderId="30" xfId="0" applyFont="1" applyFill="1" applyBorder="1"/>
    <xf numFmtId="0" fontId="5" fillId="8" borderId="31" xfId="0" applyFont="1" applyFill="1" applyBorder="1"/>
    <xf numFmtId="0" fontId="5" fillId="8" borderId="32" xfId="0" applyFont="1" applyFill="1" applyBorder="1"/>
    <xf numFmtId="0" fontId="5" fillId="8" borderId="3" xfId="0" applyFont="1" applyFill="1" applyBorder="1" applyAlignment="1">
      <alignment wrapText="1"/>
    </xf>
    <xf numFmtId="0" fontId="6" fillId="8" borderId="7" xfId="0" applyFont="1" applyFill="1" applyBorder="1"/>
    <xf numFmtId="0" fontId="6" fillId="8" borderId="8" xfId="0" applyFont="1" applyFill="1" applyBorder="1"/>
    <xf numFmtId="0" fontId="5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" fillId="9" borderId="0" xfId="0" applyFont="1" applyFill="1"/>
    <xf numFmtId="0" fontId="5" fillId="6" borderId="0" xfId="0" applyFont="1" applyFill="1" applyBorder="1"/>
    <xf numFmtId="0" fontId="5" fillId="8" borderId="0" xfId="0" applyFont="1" applyFill="1" applyBorder="1"/>
    <xf numFmtId="0" fontId="5" fillId="0" borderId="3" xfId="0" applyFont="1" applyBorder="1"/>
    <xf numFmtId="0" fontId="6" fillId="0" borderId="0" xfId="0" applyFont="1" applyBorder="1"/>
    <xf numFmtId="0" fontId="5" fillId="0" borderId="0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</dxfs>
  <tableStyles count="3">
    <tableStyle name="CLS (1500)-style" pivot="0" count="2" xr9:uid="{00000000-0011-0000-FFFF-FFFF00000000}">
      <tableStyleElement type="firstRowStripe" dxfId="6"/>
      <tableStyleElement type="secondRowStripe" dxfId="5"/>
    </tableStyle>
    <tableStyle name="CLS (1500)-style 2" pivot="0" count="2" xr9:uid="{00000000-0011-0000-FFFF-FFFF01000000}">
      <tableStyleElement type="firstRowStripe" dxfId="4"/>
      <tableStyleElement type="secondRowStripe" dxfId="3"/>
    </tableStyle>
    <tableStyle name="CLS (1500)-style 3" pivot="0" count="2" xr9:uid="{00000000-0011-0000-FFFF-FFFF02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:C15" headerRowCount="0">
  <tableColumns count="2">
    <tableColumn id="1" xr3:uid="{00000000-0010-0000-0000-000001000000}" name="Column1"/>
    <tableColumn id="2" xr3:uid="{00000000-0010-0000-0000-000002000000}" name="Column2"/>
  </tableColumns>
  <tableStyleInfo name="CLS (1500)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2:C26" headerRowCount="0">
  <tableColumns count="2">
    <tableColumn id="1" xr3:uid="{00000000-0010-0000-0100-000001000000}" name="Column1"/>
    <tableColumn id="2" xr3:uid="{00000000-0010-0000-0100-000002000000}" name="Column2"/>
  </tableColumns>
  <tableStyleInfo name="CLS (1500)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32:C38" headerRowCount="0">
  <tableColumns count="2">
    <tableColumn id="1" xr3:uid="{00000000-0010-0000-0200-000001000000}" name="Column1"/>
    <tableColumn id="2" xr3:uid="{00000000-0010-0000-0200-000002000000}" name="Column2"/>
  </tableColumns>
  <tableStyleInfo name="CLS (1500)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M46"/>
  <sheetViews>
    <sheetView tabSelected="1" workbookViewId="0">
      <pane ySplit="1" topLeftCell="A11" activePane="bottomLeft" state="frozen"/>
      <selection pane="bottomLeft" activeCell="K12" sqref="K12:K29"/>
    </sheetView>
  </sheetViews>
  <sheetFormatPr defaultColWidth="12.5703125" defaultRowHeight="15.75" customHeight="1"/>
  <cols>
    <col min="1" max="2" width="15.5703125" customWidth="1"/>
    <col min="3" max="3" width="21.7109375" customWidth="1"/>
    <col min="4" max="5" width="12.42578125" customWidth="1"/>
    <col min="6" max="6" width="21.28515625" customWidth="1"/>
    <col min="7" max="7" width="11.140625" customWidth="1"/>
    <col min="8" max="8" width="20.42578125" customWidth="1"/>
    <col min="9" max="9" width="15.5703125" customWidth="1"/>
  </cols>
  <sheetData>
    <row r="1" spans="1:13">
      <c r="C1" s="9" t="s">
        <v>206</v>
      </c>
      <c r="D1" s="9" t="s">
        <v>207</v>
      </c>
      <c r="E1" s="9"/>
      <c r="F1" s="9" t="s">
        <v>208</v>
      </c>
      <c r="G1" s="9" t="s">
        <v>207</v>
      </c>
      <c r="H1" s="9" t="s">
        <v>209</v>
      </c>
      <c r="I1" s="9" t="s">
        <v>207</v>
      </c>
    </row>
    <row r="2" spans="1:13">
      <c r="A2" s="26" t="s">
        <v>197</v>
      </c>
      <c r="B2" s="27"/>
      <c r="C2" s="27"/>
      <c r="D2" s="27"/>
      <c r="E2" s="27"/>
      <c r="F2" s="27"/>
      <c r="G2" s="27"/>
      <c r="H2" s="27"/>
      <c r="I2" s="28"/>
    </row>
    <row r="3" spans="1:13">
      <c r="A3" s="29"/>
      <c r="B3" s="96"/>
      <c r="C3" s="30"/>
      <c r="D3" s="30"/>
      <c r="E3" s="30"/>
      <c r="F3" s="30"/>
      <c r="G3" s="30"/>
      <c r="H3" s="30"/>
      <c r="I3" s="31"/>
    </row>
    <row r="4" spans="1:13">
      <c r="A4" s="26" t="s">
        <v>5</v>
      </c>
      <c r="B4" s="27">
        <v>27301</v>
      </c>
      <c r="C4" s="27" t="s">
        <v>210</v>
      </c>
      <c r="D4" s="27" t="s">
        <v>211</v>
      </c>
      <c r="E4" s="27">
        <v>27305</v>
      </c>
      <c r="F4" s="27" t="s">
        <v>212</v>
      </c>
      <c r="G4" s="27" t="s">
        <v>211</v>
      </c>
      <c r="H4" s="27" t="s">
        <v>213</v>
      </c>
      <c r="I4" s="28" t="s">
        <v>199</v>
      </c>
    </row>
    <row r="5" spans="1:13">
      <c r="A5" s="32"/>
      <c r="B5" s="33"/>
      <c r="C5" s="33"/>
      <c r="D5" s="33"/>
      <c r="E5" s="33"/>
      <c r="F5" s="33"/>
      <c r="G5" s="33"/>
      <c r="H5" s="33"/>
      <c r="I5" s="34"/>
    </row>
    <row r="6" spans="1:13">
      <c r="A6" s="26" t="s">
        <v>2</v>
      </c>
      <c r="B6" s="27">
        <v>27309</v>
      </c>
      <c r="C6" s="27" t="s">
        <v>214</v>
      </c>
      <c r="D6" s="27" t="s">
        <v>211</v>
      </c>
      <c r="E6" s="27">
        <v>27307</v>
      </c>
      <c r="F6" s="27" t="s">
        <v>215</v>
      </c>
      <c r="G6" s="27" t="s">
        <v>211</v>
      </c>
      <c r="H6" s="35" t="s">
        <v>216</v>
      </c>
      <c r="I6" s="36" t="s">
        <v>199</v>
      </c>
    </row>
    <row r="7" spans="1:13">
      <c r="A7" s="29"/>
      <c r="B7" s="96"/>
      <c r="C7" s="30"/>
      <c r="D7" s="30"/>
      <c r="E7" s="30">
        <v>27308</v>
      </c>
      <c r="F7" s="30" t="s">
        <v>217</v>
      </c>
      <c r="G7" s="30" t="s">
        <v>211</v>
      </c>
      <c r="H7" s="37"/>
      <c r="I7" s="38"/>
    </row>
    <row r="8" spans="1:13">
      <c r="A8" s="39" t="s">
        <v>6</v>
      </c>
      <c r="B8" s="40">
        <v>27307</v>
      </c>
      <c r="C8" s="40" t="s">
        <v>218</v>
      </c>
      <c r="D8" s="40" t="s">
        <v>211</v>
      </c>
      <c r="E8" s="40">
        <v>21502</v>
      </c>
      <c r="F8" s="40" t="s">
        <v>219</v>
      </c>
      <c r="G8" s="40" t="s">
        <v>199</v>
      </c>
      <c r="H8" s="41" t="s">
        <v>220</v>
      </c>
      <c r="I8" s="42" t="s">
        <v>211</v>
      </c>
    </row>
    <row r="9" spans="1:13">
      <c r="A9" s="43"/>
      <c r="B9" s="44"/>
      <c r="C9" s="44"/>
      <c r="D9" s="44"/>
      <c r="E9" s="44">
        <v>21511</v>
      </c>
      <c r="F9" s="44" t="s">
        <v>221</v>
      </c>
      <c r="G9" s="44" t="s">
        <v>199</v>
      </c>
      <c r="H9" s="45"/>
      <c r="I9" s="46"/>
    </row>
    <row r="10" spans="1:13">
      <c r="A10" s="39" t="s">
        <v>222</v>
      </c>
      <c r="B10" s="40">
        <v>27305</v>
      </c>
      <c r="C10" s="40" t="s">
        <v>223</v>
      </c>
      <c r="D10" s="40" t="s">
        <v>211</v>
      </c>
      <c r="E10" s="40">
        <v>21505</v>
      </c>
      <c r="F10" s="40" t="s">
        <v>224</v>
      </c>
      <c r="G10" s="40" t="s">
        <v>199</v>
      </c>
      <c r="H10" s="47" t="s">
        <v>225</v>
      </c>
      <c r="I10" s="48" t="s">
        <v>211</v>
      </c>
    </row>
    <row r="11" spans="1:13">
      <c r="A11" s="43"/>
      <c r="B11" s="44"/>
      <c r="C11" s="44"/>
      <c r="D11" s="44"/>
      <c r="E11" s="44"/>
      <c r="F11" s="49"/>
      <c r="G11" s="44"/>
      <c r="H11" s="45"/>
      <c r="I11" s="46"/>
    </row>
    <row r="12" spans="1:13">
      <c r="A12" s="50" t="s">
        <v>3</v>
      </c>
      <c r="B12" s="51">
        <v>27306</v>
      </c>
      <c r="C12" s="51" t="s">
        <v>226</v>
      </c>
      <c r="D12" s="51" t="s">
        <v>211</v>
      </c>
      <c r="E12" s="51">
        <v>27303</v>
      </c>
      <c r="F12" s="52" t="s">
        <v>227</v>
      </c>
      <c r="G12" s="51" t="s">
        <v>211</v>
      </c>
      <c r="H12" s="53" t="s">
        <v>228</v>
      </c>
      <c r="I12" s="54" t="s">
        <v>211</v>
      </c>
      <c r="K12">
        <f>B12</f>
        <v>27306</v>
      </c>
    </row>
    <row r="13" spans="1:13">
      <c r="A13" s="39"/>
      <c r="B13" s="40"/>
      <c r="C13" s="40"/>
      <c r="D13" s="40"/>
      <c r="E13" s="40"/>
      <c r="F13" s="55"/>
      <c r="G13" s="40"/>
      <c r="H13" s="40" t="s">
        <v>229</v>
      </c>
      <c r="I13" s="56" t="s">
        <v>199</v>
      </c>
      <c r="K13">
        <f>B14</f>
        <v>27302</v>
      </c>
      <c r="M13">
        <f t="shared" ref="M13:M36" si="0">E13</f>
        <v>0</v>
      </c>
    </row>
    <row r="14" spans="1:13">
      <c r="A14" s="39" t="s">
        <v>4</v>
      </c>
      <c r="B14" s="40">
        <v>27302</v>
      </c>
      <c r="C14" s="40" t="s">
        <v>230</v>
      </c>
      <c r="D14" s="40" t="s">
        <v>211</v>
      </c>
      <c r="E14" s="40">
        <v>27301</v>
      </c>
      <c r="F14" s="40" t="s">
        <v>231</v>
      </c>
      <c r="G14" s="40" t="s">
        <v>211</v>
      </c>
      <c r="H14" s="40" t="s">
        <v>232</v>
      </c>
      <c r="I14" s="30" t="s">
        <v>199</v>
      </c>
      <c r="K14">
        <f>B16</f>
        <v>21507</v>
      </c>
    </row>
    <row r="15" spans="1:13">
      <c r="A15" s="43"/>
      <c r="B15" s="44"/>
      <c r="C15" s="44"/>
      <c r="D15" s="44"/>
      <c r="E15" s="44"/>
      <c r="F15" s="44"/>
      <c r="G15" s="44"/>
      <c r="H15" s="44"/>
      <c r="I15" s="57"/>
      <c r="K15">
        <f>B20</f>
        <v>14006</v>
      </c>
      <c r="M15">
        <f t="shared" si="0"/>
        <v>0</v>
      </c>
    </row>
    <row r="16" spans="1:13">
      <c r="A16" s="32" t="s">
        <v>8</v>
      </c>
      <c r="B16" s="33">
        <v>21507</v>
      </c>
      <c r="C16" s="33" t="s">
        <v>233</v>
      </c>
      <c r="D16" s="33" t="s">
        <v>199</v>
      </c>
      <c r="E16" s="33"/>
      <c r="F16" s="33"/>
      <c r="G16" s="33"/>
      <c r="H16" s="33"/>
      <c r="I16" s="34"/>
      <c r="K16">
        <f>B23</f>
        <v>14010</v>
      </c>
      <c r="M16">
        <f t="shared" si="0"/>
        <v>0</v>
      </c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K17">
        <f>B31</f>
        <v>14112</v>
      </c>
      <c r="M17">
        <f t="shared" si="0"/>
        <v>0</v>
      </c>
    </row>
    <row r="18" spans="1:13">
      <c r="A18" s="58" t="s">
        <v>200</v>
      </c>
      <c r="B18" s="59"/>
      <c r="C18" s="59"/>
      <c r="D18" s="59"/>
      <c r="E18" s="59"/>
      <c r="F18" s="59"/>
      <c r="G18" s="59"/>
      <c r="H18" s="59"/>
      <c r="I18" s="60"/>
      <c r="K18">
        <f>B34</f>
        <v>14108</v>
      </c>
      <c r="M18">
        <f t="shared" si="0"/>
        <v>0</v>
      </c>
    </row>
    <row r="19" spans="1:13">
      <c r="A19" s="61"/>
      <c r="B19" s="97"/>
      <c r="C19" s="62"/>
      <c r="D19" s="62"/>
      <c r="E19" s="62"/>
      <c r="F19" s="62"/>
      <c r="G19" s="62"/>
      <c r="H19" s="62"/>
      <c r="I19" s="63"/>
      <c r="K19">
        <f>E27</f>
        <v>14012</v>
      </c>
      <c r="M19">
        <f t="shared" si="0"/>
        <v>0</v>
      </c>
    </row>
    <row r="20" spans="1:13">
      <c r="A20" s="64" t="s">
        <v>5</v>
      </c>
      <c r="B20" s="65">
        <v>14006</v>
      </c>
      <c r="C20" s="65" t="s">
        <v>234</v>
      </c>
      <c r="D20" s="65" t="s">
        <v>235</v>
      </c>
      <c r="E20" s="65">
        <v>14109</v>
      </c>
      <c r="F20" s="65" t="s">
        <v>236</v>
      </c>
      <c r="G20" s="65" t="s">
        <v>237</v>
      </c>
      <c r="H20" s="65" t="s">
        <v>238</v>
      </c>
      <c r="I20" s="66" t="s">
        <v>239</v>
      </c>
      <c r="K20">
        <f>E28</f>
        <v>14013</v>
      </c>
    </row>
    <row r="21" spans="1:13">
      <c r="A21" s="67"/>
      <c r="B21" s="68"/>
      <c r="C21" s="68"/>
      <c r="D21" s="68"/>
      <c r="E21" s="68"/>
      <c r="F21" s="68"/>
      <c r="G21" s="68"/>
      <c r="H21" s="68" t="s">
        <v>240</v>
      </c>
      <c r="I21" s="69" t="s">
        <v>205</v>
      </c>
      <c r="K21">
        <f>E29</f>
        <v>14106</v>
      </c>
      <c r="M21">
        <f t="shared" si="0"/>
        <v>0</v>
      </c>
    </row>
    <row r="22" spans="1:13">
      <c r="A22" s="61"/>
      <c r="B22" s="97"/>
      <c r="C22" s="62"/>
      <c r="D22" s="62"/>
      <c r="E22" s="62"/>
      <c r="F22" s="62"/>
      <c r="G22" s="62"/>
      <c r="H22" s="62" t="s">
        <v>241</v>
      </c>
      <c r="I22" s="63" t="s">
        <v>235</v>
      </c>
      <c r="K22">
        <f>E32</f>
        <v>26609</v>
      </c>
      <c r="M22">
        <f t="shared" si="0"/>
        <v>0</v>
      </c>
    </row>
    <row r="23" spans="1:13">
      <c r="A23" s="58" t="s">
        <v>2</v>
      </c>
      <c r="B23" s="59">
        <v>14010</v>
      </c>
      <c r="C23" s="59" t="s">
        <v>242</v>
      </c>
      <c r="D23" s="59" t="s">
        <v>235</v>
      </c>
      <c r="E23" s="59">
        <v>14102</v>
      </c>
      <c r="F23" s="59" t="s">
        <v>243</v>
      </c>
      <c r="G23" s="59" t="s">
        <v>237</v>
      </c>
      <c r="H23" s="59" t="s">
        <v>244</v>
      </c>
      <c r="I23" s="60" t="s">
        <v>245</v>
      </c>
      <c r="K23">
        <f>E33</f>
        <v>26614</v>
      </c>
    </row>
    <row r="24" spans="1:13">
      <c r="A24" s="61"/>
      <c r="B24" s="97"/>
      <c r="C24" s="62"/>
      <c r="D24" s="62"/>
      <c r="E24" s="62"/>
      <c r="F24" s="62"/>
      <c r="G24" s="62"/>
      <c r="H24" s="62" t="s">
        <v>246</v>
      </c>
      <c r="I24" s="63" t="s">
        <v>205</v>
      </c>
      <c r="K24">
        <f>E34</f>
        <v>33003</v>
      </c>
      <c r="M24">
        <f t="shared" si="0"/>
        <v>0</v>
      </c>
    </row>
    <row r="25" spans="1:13">
      <c r="A25" s="61"/>
      <c r="B25" s="97"/>
      <c r="C25" s="62"/>
      <c r="D25" s="62"/>
      <c r="E25" s="62"/>
      <c r="F25" s="62"/>
      <c r="G25" s="62"/>
      <c r="H25" s="62" t="s">
        <v>247</v>
      </c>
      <c r="I25" s="63" t="s">
        <v>235</v>
      </c>
      <c r="K25">
        <f>E35</f>
        <v>14002</v>
      </c>
      <c r="M25">
        <f t="shared" si="0"/>
        <v>0</v>
      </c>
    </row>
    <row r="26" spans="1:13">
      <c r="A26" s="70"/>
      <c r="B26" s="71"/>
      <c r="C26" s="71"/>
      <c r="D26" s="71"/>
      <c r="E26" s="71"/>
      <c r="F26" s="71"/>
      <c r="G26" s="71"/>
      <c r="H26" s="71" t="s">
        <v>248</v>
      </c>
      <c r="I26" s="72" t="s">
        <v>239</v>
      </c>
      <c r="K26">
        <f>E23</f>
        <v>14102</v>
      </c>
      <c r="M26">
        <f t="shared" si="0"/>
        <v>0</v>
      </c>
    </row>
    <row r="27" spans="1:13">
      <c r="A27" s="58" t="s">
        <v>6</v>
      </c>
      <c r="B27" s="59">
        <v>26609</v>
      </c>
      <c r="C27" s="59" t="s">
        <v>249</v>
      </c>
      <c r="D27" s="59" t="s">
        <v>239</v>
      </c>
      <c r="E27" s="59">
        <v>14012</v>
      </c>
      <c r="F27" s="59" t="s">
        <v>250</v>
      </c>
      <c r="G27" s="59" t="s">
        <v>235</v>
      </c>
      <c r="H27" s="59"/>
      <c r="I27" s="60"/>
      <c r="K27">
        <f>E20</f>
        <v>14109</v>
      </c>
    </row>
    <row r="28" spans="1:13">
      <c r="A28" s="73"/>
      <c r="B28" s="74"/>
      <c r="C28" s="74"/>
      <c r="D28" s="74"/>
      <c r="E28" s="74">
        <v>14013</v>
      </c>
      <c r="F28" s="74" t="s">
        <v>251</v>
      </c>
      <c r="G28" s="74" t="s">
        <v>235</v>
      </c>
      <c r="H28" s="74"/>
      <c r="I28" s="75"/>
      <c r="K28">
        <f>E14</f>
        <v>27301</v>
      </c>
    </row>
    <row r="29" spans="1:13">
      <c r="A29" s="58" t="s">
        <v>222</v>
      </c>
      <c r="B29" s="59">
        <v>14108</v>
      </c>
      <c r="C29" s="59" t="s">
        <v>252</v>
      </c>
      <c r="D29" s="59" t="s">
        <v>237</v>
      </c>
      <c r="E29" s="59">
        <v>14106</v>
      </c>
      <c r="F29" s="59" t="s">
        <v>253</v>
      </c>
      <c r="G29" s="59" t="s">
        <v>237</v>
      </c>
      <c r="H29" s="59" t="s">
        <v>254</v>
      </c>
      <c r="I29" s="60" t="s">
        <v>245</v>
      </c>
      <c r="K29">
        <f>E12</f>
        <v>27303</v>
      </c>
    </row>
    <row r="30" spans="1:13">
      <c r="A30" s="76"/>
      <c r="B30" s="77"/>
      <c r="C30" s="77"/>
      <c r="D30" s="77"/>
      <c r="E30" s="77"/>
      <c r="F30" s="77"/>
      <c r="G30" s="77"/>
      <c r="H30" s="77"/>
      <c r="I30" s="78"/>
      <c r="M30">
        <f t="shared" si="0"/>
        <v>0</v>
      </c>
    </row>
    <row r="31" spans="1:13">
      <c r="A31" s="79" t="s">
        <v>3</v>
      </c>
      <c r="B31" s="80">
        <v>14112</v>
      </c>
      <c r="C31" s="80" t="s">
        <v>255</v>
      </c>
      <c r="D31" s="80" t="s">
        <v>237</v>
      </c>
      <c r="E31" s="80">
        <v>14109</v>
      </c>
      <c r="F31" s="80" t="s">
        <v>256</v>
      </c>
      <c r="G31" s="80" t="s">
        <v>237</v>
      </c>
      <c r="H31" s="80" t="s">
        <v>257</v>
      </c>
      <c r="I31" s="81" t="s">
        <v>237</v>
      </c>
    </row>
    <row r="32" spans="1:13">
      <c r="A32" s="58" t="s">
        <v>4</v>
      </c>
      <c r="B32" s="59">
        <v>14013</v>
      </c>
      <c r="C32" s="59" t="s">
        <v>258</v>
      </c>
      <c r="D32" s="59" t="s">
        <v>235</v>
      </c>
      <c r="E32" s="59">
        <v>26609</v>
      </c>
      <c r="F32" s="59" t="s">
        <v>259</v>
      </c>
      <c r="G32" s="59" t="s">
        <v>239</v>
      </c>
      <c r="H32" s="82"/>
      <c r="I32" s="60"/>
    </row>
    <row r="33" spans="1:13">
      <c r="A33" s="77"/>
      <c r="B33" s="77"/>
      <c r="C33" s="77"/>
      <c r="D33" s="77"/>
      <c r="E33" s="77">
        <v>26614</v>
      </c>
      <c r="F33" s="77" t="s">
        <v>260</v>
      </c>
      <c r="G33" s="77" t="s">
        <v>239</v>
      </c>
      <c r="H33" s="77"/>
      <c r="I33" s="77"/>
    </row>
    <row r="34" spans="1:13">
      <c r="A34" s="61" t="s">
        <v>8</v>
      </c>
      <c r="B34" s="97">
        <v>14108</v>
      </c>
      <c r="C34" s="62" t="s">
        <v>261</v>
      </c>
      <c r="D34" s="62" t="s">
        <v>237</v>
      </c>
      <c r="E34" s="62">
        <v>33003</v>
      </c>
      <c r="F34" s="62" t="s">
        <v>262</v>
      </c>
      <c r="G34" s="62" t="s">
        <v>245</v>
      </c>
      <c r="H34" s="62"/>
      <c r="I34" s="63"/>
    </row>
    <row r="35" spans="1:13">
      <c r="A35" s="61"/>
      <c r="B35" s="97"/>
      <c r="C35" s="62"/>
      <c r="D35" s="62"/>
      <c r="E35" s="62">
        <v>14002</v>
      </c>
      <c r="F35" s="62" t="s">
        <v>263</v>
      </c>
      <c r="G35" s="63" t="s">
        <v>235</v>
      </c>
      <c r="H35" s="62"/>
      <c r="I35" s="63"/>
      <c r="K35">
        <f t="shared" ref="K13:K36" si="1">B35</f>
        <v>0</v>
      </c>
    </row>
    <row r="36" spans="1:13">
      <c r="A36" s="83"/>
      <c r="B36" s="84"/>
      <c r="C36" s="84"/>
      <c r="D36" s="84"/>
      <c r="E36" s="84"/>
      <c r="F36" s="84"/>
      <c r="G36" s="84"/>
      <c r="H36" s="77"/>
      <c r="I36" s="78"/>
      <c r="K36">
        <f t="shared" si="1"/>
        <v>0</v>
      </c>
      <c r="M36">
        <f t="shared" si="0"/>
        <v>0</v>
      </c>
    </row>
    <row r="37" spans="1:13">
      <c r="A37" s="9"/>
      <c r="B37" s="9"/>
    </row>
    <row r="38" spans="1:13">
      <c r="A38" s="85" t="s">
        <v>264</v>
      </c>
      <c r="B38" s="98"/>
      <c r="C38" s="86"/>
      <c r="D38" s="86"/>
      <c r="E38" s="86"/>
      <c r="F38" s="86"/>
      <c r="G38" s="87"/>
    </row>
    <row r="39" spans="1:13">
      <c r="A39" s="88"/>
      <c r="B39" s="99"/>
      <c r="G39" s="89"/>
    </row>
    <row r="40" spans="1:13">
      <c r="A40" s="90" t="s">
        <v>5</v>
      </c>
      <c r="B40" s="100"/>
      <c r="C40" s="9"/>
      <c r="D40" s="9"/>
      <c r="E40" s="9"/>
      <c r="F40" s="9"/>
      <c r="G40" s="91"/>
    </row>
    <row r="41" spans="1:13">
      <c r="A41" s="90" t="s">
        <v>2</v>
      </c>
      <c r="B41" s="100"/>
      <c r="C41" s="9"/>
      <c r="D41" s="9"/>
      <c r="E41" s="9"/>
      <c r="F41" s="9"/>
      <c r="G41" s="91"/>
    </row>
    <row r="42" spans="1:13">
      <c r="A42" s="90" t="s">
        <v>6</v>
      </c>
      <c r="B42" s="100"/>
      <c r="C42" s="9"/>
      <c r="D42" s="9"/>
      <c r="E42" s="9"/>
      <c r="F42" s="9"/>
      <c r="G42" s="91"/>
    </row>
    <row r="43" spans="1:13">
      <c r="A43" s="90" t="s">
        <v>265</v>
      </c>
      <c r="B43" s="100"/>
      <c r="C43" s="9"/>
      <c r="D43" s="9"/>
      <c r="E43" s="9"/>
      <c r="F43" s="9"/>
      <c r="G43" s="91"/>
    </row>
    <row r="44" spans="1:13">
      <c r="A44" s="90" t="s">
        <v>3</v>
      </c>
      <c r="B44" s="100"/>
      <c r="C44" s="9"/>
      <c r="D44" s="9"/>
      <c r="E44" s="9"/>
      <c r="F44" s="9"/>
      <c r="G44" s="91"/>
    </row>
    <row r="45" spans="1:13">
      <c r="A45" s="90" t="s">
        <v>4</v>
      </c>
      <c r="B45" s="100"/>
      <c r="C45" s="9"/>
      <c r="D45" s="9"/>
      <c r="E45" s="9"/>
      <c r="F45" s="9"/>
      <c r="G45" s="91"/>
    </row>
    <row r="46" spans="1:13">
      <c r="A46" s="92" t="s">
        <v>8</v>
      </c>
      <c r="B46" s="93"/>
      <c r="C46" s="93"/>
      <c r="D46" s="93"/>
      <c r="E46" s="93"/>
      <c r="F46" s="93"/>
      <c r="G46" s="94"/>
    </row>
  </sheetData>
  <conditionalFormatting sqref="K12:K29">
    <cfRule type="duplicateValues" dxfId="0" priority="3"/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D9"/>
  <sheetViews>
    <sheetView workbookViewId="0">
      <selection activeCell="D3" sqref="D3"/>
    </sheetView>
  </sheetViews>
  <sheetFormatPr defaultColWidth="12.5703125" defaultRowHeight="15.75" customHeight="1"/>
  <cols>
    <col min="1" max="1" width="19.42578125" customWidth="1"/>
    <col min="2" max="2" width="17.7109375" customWidth="1"/>
  </cols>
  <sheetData>
    <row r="1" spans="1:4">
      <c r="A1" s="10" t="s">
        <v>197</v>
      </c>
      <c r="B1" s="10" t="s">
        <v>198</v>
      </c>
      <c r="C1" s="10">
        <f>'RB (700)'!F20</f>
        <v>500</v>
      </c>
      <c r="D1">
        <v>273</v>
      </c>
    </row>
    <row r="2" spans="1:4">
      <c r="B2" s="10" t="s">
        <v>199</v>
      </c>
      <c r="C2" s="23">
        <f>'Marengo (700)'!F20</f>
        <v>387.31299656991905</v>
      </c>
      <c r="D2">
        <v>215</v>
      </c>
    </row>
    <row r="5" spans="1:4">
      <c r="A5" s="10" t="s">
        <v>200</v>
      </c>
      <c r="B5" s="10" t="s">
        <v>201</v>
      </c>
      <c r="C5" s="24">
        <f>'CLC (1500)'!F20</f>
        <v>484.32835820895525</v>
      </c>
      <c r="D5">
        <v>140</v>
      </c>
    </row>
    <row r="6" spans="1:4">
      <c r="B6" s="10" t="s">
        <v>202</v>
      </c>
      <c r="C6" s="23">
        <f>'CLS (1500)'!F20</f>
        <v>481.86813186813185</v>
      </c>
      <c r="D6">
        <v>141</v>
      </c>
    </row>
    <row r="7" spans="1:4">
      <c r="B7" s="10" t="s">
        <v>203</v>
      </c>
      <c r="C7" s="23">
        <f>'PR (1500)'!F20</f>
        <v>430.4532015638249</v>
      </c>
    </row>
    <row r="8" spans="1:4">
      <c r="B8" s="10" t="s">
        <v>204</v>
      </c>
      <c r="C8" s="25">
        <f>'Woodstock North (1500)'!F20</f>
        <v>395.28853613138074</v>
      </c>
    </row>
    <row r="9" spans="1:4">
      <c r="B9" s="10" t="s">
        <v>205</v>
      </c>
      <c r="C9" s="10">
        <f>'Woodstock (1500) AL'!F20</f>
        <v>314.41207558415636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2.5703125" defaultRowHeight="15.75" customHeight="1"/>
  <cols>
    <col min="5" max="5" width="18" customWidth="1"/>
  </cols>
  <sheetData>
    <row r="1" spans="1:13">
      <c r="A1" s="1"/>
      <c r="B1" s="2" t="s">
        <v>0</v>
      </c>
      <c r="C1" s="2" t="s">
        <v>1</v>
      </c>
      <c r="D1" s="1"/>
      <c r="E1" s="1"/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3">
      <c r="A2" s="2" t="s">
        <v>9</v>
      </c>
      <c r="B2" s="3" t="s">
        <v>10</v>
      </c>
      <c r="C2" s="3" t="s">
        <v>11</v>
      </c>
      <c r="D2" s="1"/>
      <c r="E2" s="1"/>
      <c r="F2" s="1"/>
      <c r="G2" s="1"/>
      <c r="H2" s="4">
        <v>14</v>
      </c>
      <c r="I2" s="5"/>
      <c r="J2" s="4">
        <v>12</v>
      </c>
      <c r="K2" s="1"/>
    </row>
    <row r="3" spans="1:13">
      <c r="A3" s="1"/>
      <c r="B3" s="3" t="s">
        <v>12</v>
      </c>
      <c r="C3" s="3" t="s">
        <v>13</v>
      </c>
      <c r="D3" s="1"/>
      <c r="E3" s="1"/>
      <c r="G3" s="4">
        <v>50</v>
      </c>
      <c r="H3" s="4">
        <v>19</v>
      </c>
      <c r="I3" s="1"/>
      <c r="J3" s="1"/>
      <c r="K3" s="1"/>
      <c r="L3" s="1"/>
    </row>
    <row r="4" spans="1:13">
      <c r="A4" s="1"/>
      <c r="B4" s="3" t="s">
        <v>14</v>
      </c>
      <c r="C4" s="3" t="s">
        <v>15</v>
      </c>
      <c r="D4" s="1"/>
      <c r="E4" s="1"/>
      <c r="F4" s="1"/>
      <c r="G4" s="1"/>
      <c r="H4" s="4">
        <v>17</v>
      </c>
      <c r="I4" s="1"/>
      <c r="J4" s="4">
        <v>11</v>
      </c>
      <c r="K4" s="1"/>
      <c r="L4" s="1"/>
    </row>
    <row r="5" spans="1:13">
      <c r="A5" s="1"/>
      <c r="B5" s="3" t="s">
        <v>16</v>
      </c>
      <c r="C5" s="3" t="s">
        <v>17</v>
      </c>
      <c r="D5" s="1"/>
      <c r="E5" s="1"/>
      <c r="F5" s="1"/>
      <c r="G5" s="4">
        <v>57</v>
      </c>
      <c r="H5" s="4">
        <v>20</v>
      </c>
      <c r="J5" s="1"/>
      <c r="K5" s="1"/>
      <c r="L5" s="1"/>
    </row>
    <row r="6" spans="1:13">
      <c r="A6" s="1"/>
      <c r="B6" s="3" t="s">
        <v>18</v>
      </c>
      <c r="C6" s="3" t="s">
        <v>19</v>
      </c>
      <c r="D6" s="1"/>
      <c r="E6" s="1"/>
      <c r="F6" s="4">
        <v>27</v>
      </c>
      <c r="G6" s="1"/>
      <c r="H6" s="4">
        <v>17</v>
      </c>
      <c r="I6" s="1"/>
      <c r="J6" s="1"/>
      <c r="K6" s="1"/>
      <c r="L6" s="1"/>
    </row>
    <row r="7" spans="1:13">
      <c r="A7" s="1"/>
      <c r="B7" s="3" t="s">
        <v>20</v>
      </c>
      <c r="C7" s="3" t="s">
        <v>21</v>
      </c>
      <c r="D7" s="1"/>
      <c r="E7" s="1"/>
      <c r="F7" s="1"/>
      <c r="G7" s="4">
        <v>56</v>
      </c>
      <c r="I7" s="4">
        <v>45</v>
      </c>
      <c r="J7" s="1"/>
      <c r="K7" s="1"/>
      <c r="L7" s="1"/>
    </row>
    <row r="8" spans="1:13">
      <c r="A8" s="1"/>
      <c r="B8" s="3" t="s">
        <v>22</v>
      </c>
      <c r="C8" s="3" t="s">
        <v>23</v>
      </c>
      <c r="D8" s="1"/>
      <c r="E8" s="1"/>
      <c r="F8" s="4">
        <v>23</v>
      </c>
      <c r="H8" s="4">
        <v>16</v>
      </c>
      <c r="I8" s="1"/>
      <c r="J8" s="1"/>
      <c r="K8" s="1"/>
      <c r="L8" s="1"/>
    </row>
    <row r="9" spans="1:13">
      <c r="A9" s="1"/>
      <c r="B9" s="3" t="s">
        <v>24</v>
      </c>
      <c r="C9" s="3" t="s">
        <v>25</v>
      </c>
      <c r="D9" s="1"/>
      <c r="E9" s="1"/>
      <c r="F9" s="4">
        <v>25</v>
      </c>
      <c r="G9" s="1"/>
      <c r="H9" s="4">
        <v>12</v>
      </c>
      <c r="I9" s="1"/>
      <c r="J9" s="1"/>
      <c r="K9" s="1"/>
      <c r="L9" s="1"/>
    </row>
    <row r="10" spans="1:13">
      <c r="A10" s="1"/>
      <c r="B10" s="3" t="s">
        <v>26</v>
      </c>
      <c r="C10" s="3" t="s">
        <v>27</v>
      </c>
      <c r="D10" s="1"/>
      <c r="E10" s="1"/>
      <c r="F10" s="1"/>
      <c r="G10" s="1"/>
      <c r="H10" s="4">
        <v>20</v>
      </c>
      <c r="I10" s="1"/>
      <c r="J10" s="1"/>
      <c r="K10" s="1"/>
      <c r="L10" s="4">
        <v>14</v>
      </c>
    </row>
    <row r="11" spans="1:13">
      <c r="A11" s="1"/>
      <c r="B11" s="3" t="s">
        <v>28</v>
      </c>
      <c r="C11" s="3" t="s">
        <v>29</v>
      </c>
      <c r="D11" s="1"/>
      <c r="E11" s="1"/>
      <c r="F11" s="1"/>
      <c r="H11" s="1"/>
      <c r="I11" s="4">
        <v>40</v>
      </c>
      <c r="J11" s="4">
        <v>24</v>
      </c>
      <c r="K11" s="1"/>
      <c r="L11" s="1"/>
    </row>
    <row r="12" spans="1:13">
      <c r="A12" s="1"/>
      <c r="B12" s="3" t="s">
        <v>30</v>
      </c>
      <c r="C12" s="3" t="s">
        <v>31</v>
      </c>
      <c r="D12" s="1"/>
      <c r="E12" s="1"/>
      <c r="F12" s="1"/>
      <c r="G12" s="1"/>
      <c r="H12" s="4">
        <v>22</v>
      </c>
      <c r="I12" s="1"/>
      <c r="J12" s="4">
        <v>24</v>
      </c>
      <c r="K12" s="1"/>
    </row>
    <row r="13" spans="1:13">
      <c r="A13" s="1"/>
      <c r="B13" s="3" t="s">
        <v>32</v>
      </c>
      <c r="C13" s="3" t="s">
        <v>33</v>
      </c>
      <c r="D13" s="1"/>
      <c r="E13" s="1"/>
      <c r="F13" s="1"/>
      <c r="H13" s="4">
        <v>17</v>
      </c>
      <c r="I13" s="1"/>
      <c r="J13" s="4">
        <v>16</v>
      </c>
      <c r="K13" s="1"/>
    </row>
    <row r="14" spans="1:13">
      <c r="A14" s="1"/>
      <c r="B14" s="6"/>
      <c r="C14" s="1"/>
      <c r="D14" s="1"/>
      <c r="E14" s="1"/>
      <c r="F14" s="1"/>
      <c r="G14" s="5"/>
      <c r="H14" s="5"/>
      <c r="I14" s="1"/>
      <c r="J14" s="1"/>
      <c r="K14" s="1"/>
      <c r="L14" s="1"/>
    </row>
    <row r="15" spans="1:13">
      <c r="A15" s="1"/>
      <c r="D15" s="1"/>
      <c r="E15" s="1"/>
      <c r="F15" s="1"/>
      <c r="G15" s="1"/>
      <c r="H15" s="1"/>
      <c r="I15" s="5"/>
      <c r="J15" s="5"/>
      <c r="K15" s="1"/>
      <c r="L15" s="1"/>
    </row>
    <row r="16" spans="1:13">
      <c r="A16" s="1"/>
      <c r="B16" s="1"/>
      <c r="C16" s="1"/>
      <c r="D16" s="1"/>
      <c r="E16" s="2" t="s">
        <v>34</v>
      </c>
      <c r="F16" s="7">
        <f t="shared" ref="F16:J16" si="0">SUM(LARGE(F2:F15,1)+LARGE(F2:F15,2))</f>
        <v>52</v>
      </c>
      <c r="G16" s="7">
        <f t="shared" si="0"/>
        <v>113</v>
      </c>
      <c r="H16" s="7">
        <f t="shared" si="0"/>
        <v>42</v>
      </c>
      <c r="I16" s="7">
        <f t="shared" si="0"/>
        <v>85</v>
      </c>
      <c r="J16" s="7">
        <f t="shared" si="0"/>
        <v>48</v>
      </c>
      <c r="K16" s="7">
        <v>0</v>
      </c>
      <c r="L16" s="7">
        <v>14</v>
      </c>
      <c r="M16" s="7"/>
    </row>
    <row r="17" spans="1:12">
      <c r="A17" s="1"/>
      <c r="B17" s="1"/>
      <c r="C17" s="1"/>
      <c r="D17" s="1"/>
      <c r="E17" s="2" t="s">
        <v>35</v>
      </c>
      <c r="F17" s="1">
        <v>52</v>
      </c>
      <c r="G17" s="1">
        <v>134</v>
      </c>
      <c r="H17" s="1">
        <v>42</v>
      </c>
      <c r="I17" s="1">
        <v>85</v>
      </c>
      <c r="J17" s="1">
        <v>48</v>
      </c>
      <c r="K17" s="1">
        <v>39</v>
      </c>
      <c r="L17" s="1">
        <v>27</v>
      </c>
    </row>
    <row r="18" spans="1:12">
      <c r="A18" s="1"/>
      <c r="B18" s="1"/>
      <c r="C18" s="1"/>
      <c r="D18" s="1"/>
      <c r="E18" s="2" t="s">
        <v>36</v>
      </c>
      <c r="F18" s="8">
        <f t="shared" ref="F18:L18" si="1">100/F17</f>
        <v>1.9230769230769231</v>
      </c>
      <c r="G18" s="8">
        <f t="shared" si="1"/>
        <v>0.74626865671641796</v>
      </c>
      <c r="H18" s="8">
        <f t="shared" si="1"/>
        <v>2.3809523809523809</v>
      </c>
      <c r="I18" s="8">
        <f t="shared" si="1"/>
        <v>1.1764705882352942</v>
      </c>
      <c r="J18" s="8">
        <f t="shared" si="1"/>
        <v>2.0833333333333335</v>
      </c>
      <c r="K18" s="8">
        <f t="shared" si="1"/>
        <v>2.5641025641025643</v>
      </c>
      <c r="L18" s="8">
        <f t="shared" si="1"/>
        <v>3.7037037037037037</v>
      </c>
    </row>
    <row r="19" spans="1:12">
      <c r="E19" s="9" t="s">
        <v>37</v>
      </c>
      <c r="F19" s="10">
        <f t="shared" ref="F19:L19" si="2">F16*F18</f>
        <v>100</v>
      </c>
      <c r="G19" s="10">
        <f t="shared" si="2"/>
        <v>84.328358208955223</v>
      </c>
      <c r="H19" s="10">
        <f t="shared" si="2"/>
        <v>100</v>
      </c>
      <c r="I19" s="10">
        <f t="shared" si="2"/>
        <v>100</v>
      </c>
      <c r="J19" s="10">
        <f t="shared" si="2"/>
        <v>100</v>
      </c>
      <c r="K19" s="10">
        <f t="shared" si="2"/>
        <v>0</v>
      </c>
      <c r="L19" s="10">
        <f t="shared" si="2"/>
        <v>51.851851851851855</v>
      </c>
    </row>
    <row r="20" spans="1:12">
      <c r="E20" s="9" t="s">
        <v>38</v>
      </c>
      <c r="F20" s="11">
        <f>F19+G19+H19+SUM(LARGE(I19:L19,1),LARGE(I19:L19,2))</f>
        <v>484.32835820895525</v>
      </c>
    </row>
    <row r="22" spans="1:12">
      <c r="A22" s="9" t="s">
        <v>39</v>
      </c>
    </row>
    <row r="31" spans="1:12">
      <c r="B31" s="9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3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2.5703125" defaultRowHeight="15.75" customHeight="1"/>
  <cols>
    <col min="5" max="5" width="18" customWidth="1"/>
  </cols>
  <sheetData>
    <row r="1" spans="1:12">
      <c r="A1" s="1"/>
      <c r="B1" s="2" t="s">
        <v>0</v>
      </c>
      <c r="C1" s="2" t="s">
        <v>1</v>
      </c>
      <c r="D1" s="1"/>
      <c r="E1" s="1"/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>
      <c r="A2" s="2" t="s">
        <v>9</v>
      </c>
      <c r="B2" s="12" t="s">
        <v>41</v>
      </c>
      <c r="C2" s="12" t="s">
        <v>42</v>
      </c>
      <c r="D2" s="1"/>
      <c r="E2" s="1"/>
      <c r="F2" s="4">
        <v>23</v>
      </c>
      <c r="G2" s="1"/>
      <c r="H2" s="4">
        <v>13</v>
      </c>
      <c r="I2" s="1"/>
      <c r="J2" s="1"/>
      <c r="K2" s="1"/>
      <c r="L2" s="1"/>
    </row>
    <row r="3" spans="1:12">
      <c r="A3" s="1"/>
      <c r="B3" s="13" t="s">
        <v>43</v>
      </c>
      <c r="C3" s="13" t="s">
        <v>44</v>
      </c>
      <c r="D3" s="1"/>
      <c r="E3" s="1"/>
      <c r="F3" s="4">
        <v>26</v>
      </c>
      <c r="G3" s="4">
        <v>58</v>
      </c>
      <c r="H3" s="1"/>
      <c r="I3" s="1"/>
      <c r="J3" s="1"/>
      <c r="K3" s="1"/>
      <c r="L3" s="1"/>
    </row>
    <row r="4" spans="1:12">
      <c r="A4" s="1"/>
      <c r="B4" s="12" t="s">
        <v>45</v>
      </c>
      <c r="C4" s="12" t="s">
        <v>44</v>
      </c>
      <c r="D4" s="1"/>
      <c r="E4" s="1"/>
      <c r="F4" s="1"/>
      <c r="G4" s="4">
        <v>60</v>
      </c>
      <c r="H4" s="1"/>
      <c r="I4" s="1"/>
      <c r="J4" s="1"/>
      <c r="K4" s="1"/>
      <c r="L4" s="4">
        <v>9</v>
      </c>
    </row>
    <row r="5" spans="1:12">
      <c r="A5" s="1"/>
      <c r="B5" s="13" t="s">
        <v>46</v>
      </c>
      <c r="C5" s="13" t="s">
        <v>47</v>
      </c>
      <c r="D5" s="1"/>
      <c r="E5" s="1"/>
      <c r="F5" s="1"/>
      <c r="G5" s="1"/>
      <c r="H5" s="4">
        <v>14</v>
      </c>
      <c r="I5" s="1"/>
      <c r="J5" s="1"/>
      <c r="K5" s="4">
        <v>10</v>
      </c>
      <c r="L5" s="1"/>
    </row>
    <row r="6" spans="1:12">
      <c r="A6" s="1"/>
      <c r="B6" s="12" t="s">
        <v>48</v>
      </c>
      <c r="C6" s="12" t="s">
        <v>49</v>
      </c>
      <c r="D6" s="1"/>
      <c r="E6" s="1"/>
      <c r="F6" s="1"/>
      <c r="G6" s="1"/>
      <c r="H6" s="4">
        <v>16</v>
      </c>
      <c r="I6" s="1"/>
      <c r="J6" s="1"/>
      <c r="K6" s="4">
        <v>18</v>
      </c>
      <c r="L6" s="1"/>
    </row>
    <row r="7" spans="1:12">
      <c r="A7" s="1"/>
      <c r="B7" s="13" t="s">
        <v>50</v>
      </c>
      <c r="C7" s="13" t="s">
        <v>51</v>
      </c>
      <c r="D7" s="1"/>
      <c r="E7" s="1"/>
      <c r="F7" s="1"/>
      <c r="G7" s="4">
        <v>55</v>
      </c>
      <c r="H7" s="1"/>
      <c r="I7" s="4">
        <v>37</v>
      </c>
      <c r="J7" s="1"/>
      <c r="K7" s="1"/>
      <c r="L7" s="1"/>
    </row>
    <row r="8" spans="1:12">
      <c r="A8" s="1"/>
      <c r="B8" s="12" t="s">
        <v>52</v>
      </c>
      <c r="C8" s="12" t="s">
        <v>53</v>
      </c>
      <c r="D8" s="1"/>
      <c r="E8" s="1"/>
      <c r="F8" s="1"/>
      <c r="G8" s="1"/>
      <c r="H8" s="1"/>
      <c r="I8" s="1"/>
      <c r="J8" s="1"/>
      <c r="K8" s="4">
        <v>21</v>
      </c>
      <c r="L8" s="4">
        <v>18</v>
      </c>
    </row>
    <row r="9" spans="1:12">
      <c r="A9" s="1"/>
      <c r="B9" s="13" t="s">
        <v>54</v>
      </c>
      <c r="C9" s="13" t="s">
        <v>55</v>
      </c>
      <c r="D9" s="1"/>
      <c r="E9" s="1"/>
      <c r="F9" s="1"/>
      <c r="G9" s="4">
        <v>65</v>
      </c>
      <c r="H9" s="1"/>
      <c r="I9" s="4">
        <v>42</v>
      </c>
      <c r="J9" s="1"/>
      <c r="K9" s="1"/>
      <c r="L9" s="1"/>
    </row>
    <row r="10" spans="1:12">
      <c r="A10" s="1"/>
      <c r="B10" s="12" t="s">
        <v>56</v>
      </c>
      <c r="C10" s="12" t="s">
        <v>57</v>
      </c>
      <c r="D10" s="1"/>
      <c r="E10" s="1"/>
      <c r="F10" s="4">
        <v>24</v>
      </c>
      <c r="G10" s="1"/>
      <c r="H10" s="1"/>
      <c r="I10" s="1"/>
      <c r="J10" s="4">
        <v>14</v>
      </c>
      <c r="K10" s="1"/>
      <c r="L10" s="1"/>
    </row>
    <row r="11" spans="1:12">
      <c r="A11" s="1"/>
      <c r="B11" s="13" t="s">
        <v>58</v>
      </c>
      <c r="C11" s="13" t="s">
        <v>59</v>
      </c>
      <c r="D11" s="1"/>
      <c r="E11" s="1"/>
      <c r="G11" s="4">
        <v>58</v>
      </c>
      <c r="H11" s="4">
        <v>20</v>
      </c>
      <c r="L11" s="1"/>
    </row>
    <row r="12" spans="1:12">
      <c r="A12" s="1"/>
      <c r="B12" s="12" t="s">
        <v>60</v>
      </c>
      <c r="C12" s="12" t="s">
        <v>61</v>
      </c>
      <c r="D12" s="1"/>
      <c r="E12" s="1"/>
      <c r="F12" s="1"/>
      <c r="G12" s="4">
        <v>69</v>
      </c>
      <c r="H12" s="4">
        <v>14</v>
      </c>
      <c r="I12" s="1"/>
      <c r="J12" s="1"/>
      <c r="K12" s="1"/>
      <c r="L12" s="1"/>
    </row>
    <row r="13" spans="1:12">
      <c r="A13" s="1"/>
      <c r="B13" s="13" t="s">
        <v>62</v>
      </c>
      <c r="C13" s="13" t="s">
        <v>63</v>
      </c>
      <c r="D13" s="1"/>
      <c r="E13" s="1"/>
      <c r="F13" s="4">
        <v>17</v>
      </c>
      <c r="G13" s="4">
        <v>58</v>
      </c>
      <c r="H13" s="1"/>
      <c r="I13" s="1"/>
      <c r="J13" s="1"/>
      <c r="K13" s="1"/>
      <c r="L13" s="1"/>
    </row>
    <row r="14" spans="1:12">
      <c r="A14" s="1"/>
      <c r="B14" s="12" t="s">
        <v>64</v>
      </c>
      <c r="C14" s="12" t="s">
        <v>65</v>
      </c>
      <c r="D14" s="1"/>
      <c r="E14" s="1"/>
      <c r="F14" s="1"/>
      <c r="G14" s="4">
        <v>58</v>
      </c>
      <c r="H14" s="4">
        <v>15</v>
      </c>
      <c r="I14" s="1"/>
      <c r="J14" s="1"/>
      <c r="K14" s="1"/>
      <c r="L14" s="1"/>
    </row>
    <row r="15" spans="1:12">
      <c r="A15" s="1"/>
      <c r="B15" s="13" t="s">
        <v>66</v>
      </c>
      <c r="C15" s="13" t="s">
        <v>67</v>
      </c>
      <c r="D15" s="1"/>
      <c r="E15" s="1"/>
      <c r="F15" s="1"/>
      <c r="G15" s="4">
        <v>47</v>
      </c>
      <c r="H15" s="1"/>
      <c r="I15" s="4">
        <v>37</v>
      </c>
      <c r="J15" s="1"/>
      <c r="K15" s="1"/>
      <c r="L15" s="1"/>
    </row>
    <row r="16" spans="1:12">
      <c r="A16" s="1"/>
      <c r="B16" s="1"/>
      <c r="C16" s="1"/>
      <c r="D16" s="1"/>
      <c r="E16" s="2" t="s">
        <v>34</v>
      </c>
      <c r="F16" s="14">
        <f t="shared" ref="F16:I16" si="0">SUM(LARGE(F2:F15,1)+LARGE(F2:F15,2))</f>
        <v>50</v>
      </c>
      <c r="G16" s="14">
        <f t="shared" si="0"/>
        <v>134</v>
      </c>
      <c r="H16" s="14">
        <f t="shared" si="0"/>
        <v>36</v>
      </c>
      <c r="I16" s="14">
        <f t="shared" si="0"/>
        <v>79</v>
      </c>
      <c r="J16" s="14">
        <v>14</v>
      </c>
      <c r="K16" s="14">
        <f t="shared" ref="K16:L16" si="1">SUM(LARGE(K2:K15,1)+LARGE(K2:K15,2))</f>
        <v>39</v>
      </c>
      <c r="L16" s="14">
        <f t="shared" si="1"/>
        <v>27</v>
      </c>
    </row>
    <row r="17" spans="1:12">
      <c r="A17" s="1"/>
      <c r="B17" s="1"/>
      <c r="C17" s="1"/>
      <c r="D17" s="1"/>
      <c r="E17" s="2" t="s">
        <v>35</v>
      </c>
      <c r="F17" s="1">
        <v>52</v>
      </c>
      <c r="G17" s="1">
        <v>134</v>
      </c>
      <c r="H17" s="1">
        <v>42</v>
      </c>
      <c r="I17" s="1">
        <v>85</v>
      </c>
      <c r="J17" s="1">
        <v>48</v>
      </c>
      <c r="K17" s="1">
        <v>39</v>
      </c>
      <c r="L17" s="1">
        <v>27</v>
      </c>
    </row>
    <row r="18" spans="1:12">
      <c r="A18" s="1"/>
      <c r="B18" s="1"/>
      <c r="C18" s="1"/>
      <c r="D18" s="1"/>
      <c r="E18" s="2" t="s">
        <v>36</v>
      </c>
      <c r="F18" s="8">
        <f t="shared" ref="F18:L18" si="2">100/F17</f>
        <v>1.9230769230769231</v>
      </c>
      <c r="G18" s="8">
        <f t="shared" si="2"/>
        <v>0.74626865671641796</v>
      </c>
      <c r="H18" s="8">
        <f t="shared" si="2"/>
        <v>2.3809523809523809</v>
      </c>
      <c r="I18" s="8">
        <f t="shared" si="2"/>
        <v>1.1764705882352942</v>
      </c>
      <c r="J18" s="8">
        <f t="shared" si="2"/>
        <v>2.0833333333333335</v>
      </c>
      <c r="K18" s="8">
        <f t="shared" si="2"/>
        <v>2.5641025641025643</v>
      </c>
      <c r="L18" s="8">
        <f t="shared" si="2"/>
        <v>3.7037037037037037</v>
      </c>
    </row>
    <row r="19" spans="1:12">
      <c r="E19" s="9" t="s">
        <v>37</v>
      </c>
      <c r="F19" s="15">
        <f t="shared" ref="F19:L19" si="3">F16*F18</f>
        <v>96.15384615384616</v>
      </c>
      <c r="G19" s="15">
        <f t="shared" si="3"/>
        <v>100</v>
      </c>
      <c r="H19" s="15">
        <f t="shared" si="3"/>
        <v>85.714285714285708</v>
      </c>
      <c r="I19" s="15">
        <f t="shared" si="3"/>
        <v>92.941176470588232</v>
      </c>
      <c r="J19" s="15">
        <f t="shared" si="3"/>
        <v>29.166666666666668</v>
      </c>
      <c r="K19" s="15">
        <f t="shared" si="3"/>
        <v>100.00000000000001</v>
      </c>
      <c r="L19" s="15">
        <f t="shared" si="3"/>
        <v>100</v>
      </c>
    </row>
    <row r="20" spans="1:12">
      <c r="E20" s="9" t="s">
        <v>38</v>
      </c>
      <c r="F20" s="11">
        <f>F19+G19+H19+SUM(LARGE(I19:L19,1),LARGE(I19:L19,2))</f>
        <v>481.86813186813185</v>
      </c>
    </row>
    <row r="22" spans="1:12">
      <c r="A22" s="9" t="s">
        <v>39</v>
      </c>
      <c r="B22" s="12" t="s">
        <v>68</v>
      </c>
      <c r="C22" s="12" t="s">
        <v>69</v>
      </c>
      <c r="D22" s="1"/>
      <c r="E22" s="1"/>
      <c r="G22" s="4">
        <v>59</v>
      </c>
      <c r="H22" s="1"/>
      <c r="L22" s="4">
        <v>11</v>
      </c>
    </row>
    <row r="23" spans="1:12">
      <c r="B23" s="13" t="s">
        <v>70</v>
      </c>
      <c r="C23" s="13" t="s">
        <v>71</v>
      </c>
      <c r="D23" s="1"/>
      <c r="E23" s="1"/>
      <c r="G23" s="1"/>
      <c r="H23" s="4">
        <v>16</v>
      </c>
      <c r="L23" s="4">
        <v>10</v>
      </c>
    </row>
    <row r="24" spans="1:12">
      <c r="B24" s="12" t="s">
        <v>72</v>
      </c>
      <c r="C24" s="12" t="s">
        <v>73</v>
      </c>
      <c r="D24" s="1"/>
      <c r="E24" s="1"/>
      <c r="G24" s="4">
        <v>51</v>
      </c>
      <c r="H24" s="4">
        <v>19</v>
      </c>
    </row>
    <row r="25" spans="1:12">
      <c r="B25" s="13" t="s">
        <v>74</v>
      </c>
      <c r="C25" s="13" t="s">
        <v>75</v>
      </c>
      <c r="D25" s="1"/>
      <c r="E25" s="1"/>
      <c r="G25" s="1"/>
      <c r="H25" s="4">
        <v>13</v>
      </c>
      <c r="J25" s="4">
        <v>9</v>
      </c>
    </row>
    <row r="26" spans="1:12">
      <c r="B26" s="12" t="s">
        <v>76</v>
      </c>
      <c r="C26" s="12" t="s">
        <v>77</v>
      </c>
      <c r="D26" s="1"/>
      <c r="E26" s="1"/>
      <c r="G26" s="4">
        <v>43</v>
      </c>
      <c r="H26" s="1"/>
      <c r="I26" s="4">
        <v>19</v>
      </c>
      <c r="J26" s="1"/>
    </row>
    <row r="27" spans="1:12">
      <c r="B27" s="1"/>
      <c r="C27" s="1"/>
      <c r="D27" s="1"/>
      <c r="E27" s="1"/>
      <c r="F27" s="1"/>
      <c r="G27" s="1"/>
    </row>
    <row r="28" spans="1:12">
      <c r="B28" s="1"/>
      <c r="C28" s="1"/>
      <c r="D28" s="1"/>
      <c r="E28" s="1"/>
      <c r="G28" s="1"/>
      <c r="H28" s="1"/>
    </row>
    <row r="29" spans="1:12">
      <c r="B29" s="1"/>
      <c r="C29" s="1"/>
      <c r="D29" s="1"/>
      <c r="E29" s="1"/>
      <c r="G29" s="1"/>
      <c r="H29" s="1"/>
    </row>
    <row r="30" spans="1:12">
      <c r="D30" s="1"/>
      <c r="E30" s="1"/>
      <c r="G30" s="1"/>
      <c r="I30" s="1"/>
    </row>
    <row r="31" spans="1:12">
      <c r="B31" s="1"/>
      <c r="C31" s="1"/>
      <c r="D31" s="1"/>
      <c r="E31" s="1"/>
    </row>
    <row r="32" spans="1:12">
      <c r="A32" s="9" t="s">
        <v>40</v>
      </c>
      <c r="B32" s="13" t="s">
        <v>78</v>
      </c>
      <c r="C32" s="13" t="s">
        <v>47</v>
      </c>
      <c r="D32" s="1"/>
      <c r="E32" s="1"/>
      <c r="H32" s="4">
        <v>9</v>
      </c>
      <c r="I32" s="4">
        <v>29</v>
      </c>
    </row>
    <row r="33" spans="2:9">
      <c r="B33" s="12" t="s">
        <v>79</v>
      </c>
      <c r="C33" s="12" t="s">
        <v>80</v>
      </c>
      <c r="D33" s="1"/>
      <c r="E33" s="1"/>
      <c r="G33" s="4">
        <v>53</v>
      </c>
      <c r="H33" s="4">
        <v>9</v>
      </c>
    </row>
    <row r="34" spans="2:9">
      <c r="B34" s="13" t="s">
        <v>81</v>
      </c>
      <c r="C34" s="13" t="s">
        <v>82</v>
      </c>
      <c r="D34" s="1"/>
      <c r="E34" s="1"/>
      <c r="G34" s="4">
        <v>37</v>
      </c>
      <c r="H34" s="4">
        <v>12</v>
      </c>
    </row>
    <row r="35" spans="2:9">
      <c r="B35" s="12" t="s">
        <v>83</v>
      </c>
      <c r="C35" s="12" t="s">
        <v>84</v>
      </c>
      <c r="D35" s="1"/>
      <c r="E35" s="1"/>
      <c r="F35" s="4"/>
      <c r="G35" s="4"/>
    </row>
    <row r="36" spans="2:9">
      <c r="B36" s="13" t="s">
        <v>85</v>
      </c>
      <c r="C36" s="13" t="s">
        <v>86</v>
      </c>
      <c r="G36" s="4">
        <v>37</v>
      </c>
      <c r="H36" s="4">
        <v>11</v>
      </c>
    </row>
    <row r="37" spans="2:9">
      <c r="B37" s="12" t="s">
        <v>87</v>
      </c>
      <c r="C37" s="12" t="s">
        <v>65</v>
      </c>
      <c r="G37" s="4">
        <v>46</v>
      </c>
      <c r="I37" s="4">
        <v>27</v>
      </c>
    </row>
    <row r="38" spans="2:9">
      <c r="B38" s="13" t="s">
        <v>88</v>
      </c>
      <c r="C38" s="13" t="s">
        <v>67</v>
      </c>
      <c r="G38" s="4">
        <v>50</v>
      </c>
      <c r="I38" s="4">
        <v>26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3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2.5703125" defaultRowHeight="15.75" customHeight="1"/>
  <cols>
    <col min="4" max="4" width="0.42578125" customWidth="1"/>
    <col min="5" max="5" width="18" customWidth="1"/>
    <col min="6" max="6" width="11.42578125" customWidth="1"/>
    <col min="7" max="7" width="10.5703125" customWidth="1"/>
    <col min="8" max="8" width="10.28515625" customWidth="1"/>
    <col min="9" max="9" width="10.140625" customWidth="1"/>
    <col min="10" max="10" width="8.85546875" customWidth="1"/>
    <col min="11" max="11" width="9.85546875" customWidth="1"/>
    <col min="12" max="12" width="9.28515625" customWidth="1"/>
  </cols>
  <sheetData>
    <row r="1" spans="1:12">
      <c r="A1" s="1"/>
      <c r="B1" s="2" t="s">
        <v>0</v>
      </c>
      <c r="C1" s="2" t="s">
        <v>1</v>
      </c>
      <c r="D1" s="1"/>
      <c r="E1" s="1"/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>
      <c r="A2" s="2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 t="s">
        <v>89</v>
      </c>
      <c r="C3" s="1" t="s">
        <v>90</v>
      </c>
      <c r="D3" s="1"/>
      <c r="E3" s="1"/>
      <c r="F3" s="16">
        <v>25</v>
      </c>
      <c r="G3" s="16">
        <v>49</v>
      </c>
      <c r="H3" s="1"/>
      <c r="I3" s="1"/>
      <c r="J3" s="1"/>
      <c r="K3" s="1"/>
      <c r="L3" s="1"/>
    </row>
    <row r="4" spans="1:12">
      <c r="A4" s="1"/>
      <c r="B4" s="1" t="s">
        <v>91</v>
      </c>
      <c r="C4" s="1" t="s">
        <v>92</v>
      </c>
      <c r="D4" s="1"/>
      <c r="E4" s="1"/>
      <c r="F4" s="16">
        <v>19</v>
      </c>
      <c r="G4" s="16">
        <v>49</v>
      </c>
      <c r="H4" s="1"/>
      <c r="I4" s="1"/>
      <c r="J4" s="1"/>
      <c r="K4" s="1"/>
      <c r="L4" s="1"/>
    </row>
    <row r="5" spans="1:12">
      <c r="A5" s="1"/>
      <c r="B5" s="1" t="s">
        <v>93</v>
      </c>
      <c r="C5" s="1" t="s">
        <v>94</v>
      </c>
      <c r="D5" s="1"/>
      <c r="E5" s="1"/>
      <c r="F5" s="1"/>
      <c r="G5" s="16">
        <v>47</v>
      </c>
      <c r="H5" s="16">
        <v>12</v>
      </c>
      <c r="I5" s="1"/>
      <c r="J5" s="1"/>
      <c r="K5" s="1"/>
      <c r="L5" s="1"/>
    </row>
    <row r="6" spans="1:12">
      <c r="A6" s="1"/>
      <c r="B6" s="1" t="s">
        <v>95</v>
      </c>
      <c r="C6" s="1" t="s">
        <v>96</v>
      </c>
      <c r="D6" s="1"/>
      <c r="E6" s="1"/>
      <c r="F6" s="1"/>
      <c r="G6" s="16">
        <v>58</v>
      </c>
      <c r="H6" s="16">
        <v>16</v>
      </c>
      <c r="I6" s="1"/>
      <c r="J6" s="1"/>
      <c r="K6" s="1"/>
      <c r="L6" s="1"/>
    </row>
    <row r="7" spans="1:12">
      <c r="A7" s="1"/>
      <c r="B7" s="1" t="s">
        <v>97</v>
      </c>
      <c r="C7" s="1" t="s">
        <v>98</v>
      </c>
      <c r="D7" s="1"/>
      <c r="E7" s="1"/>
      <c r="F7" s="1"/>
      <c r="G7" s="16">
        <v>47</v>
      </c>
      <c r="H7" s="16">
        <v>15</v>
      </c>
      <c r="I7" s="1"/>
      <c r="J7" s="1"/>
      <c r="K7" s="1"/>
      <c r="L7" s="1"/>
    </row>
    <row r="8" spans="1:12">
      <c r="A8" s="1"/>
      <c r="B8" s="1" t="s">
        <v>99</v>
      </c>
      <c r="C8" s="1" t="s">
        <v>100</v>
      </c>
      <c r="D8" s="1"/>
      <c r="E8" s="1"/>
      <c r="F8" s="1"/>
      <c r="G8" s="1"/>
      <c r="H8" s="16">
        <v>21</v>
      </c>
      <c r="I8" s="1"/>
      <c r="J8" s="16">
        <v>25</v>
      </c>
      <c r="K8" s="1"/>
      <c r="L8" s="1"/>
    </row>
    <row r="9" spans="1:12">
      <c r="A9" s="1"/>
      <c r="B9" s="1" t="s">
        <v>101</v>
      </c>
      <c r="C9" s="1" t="s">
        <v>102</v>
      </c>
      <c r="D9" s="1"/>
      <c r="E9" s="1"/>
      <c r="F9" s="16">
        <v>20</v>
      </c>
      <c r="G9" s="1"/>
      <c r="H9" s="1"/>
      <c r="I9" s="16">
        <v>40</v>
      </c>
      <c r="J9" s="1"/>
      <c r="K9" s="1"/>
      <c r="L9" s="1"/>
    </row>
    <row r="10" spans="1:12">
      <c r="A10" s="1"/>
      <c r="B10" s="1" t="s">
        <v>103</v>
      </c>
      <c r="C10" s="1" t="s">
        <v>104</v>
      </c>
      <c r="D10" s="1"/>
      <c r="E10" s="1"/>
      <c r="F10" s="1"/>
      <c r="G10" s="16">
        <v>59</v>
      </c>
      <c r="H10" s="16">
        <v>13</v>
      </c>
      <c r="I10" s="1"/>
      <c r="J10" s="1"/>
      <c r="K10" s="1"/>
      <c r="L10" s="1"/>
    </row>
    <row r="11" spans="1:12">
      <c r="A11" s="1"/>
      <c r="B11" s="1" t="s">
        <v>105</v>
      </c>
      <c r="C11" s="1" t="s">
        <v>106</v>
      </c>
      <c r="D11" s="1"/>
      <c r="E11" s="1"/>
      <c r="F11" s="1"/>
      <c r="G11" s="1"/>
      <c r="H11" s="1"/>
      <c r="I11" s="1"/>
      <c r="J11" s="1"/>
      <c r="K11" s="16">
        <v>10</v>
      </c>
      <c r="L11" s="16">
        <v>8</v>
      </c>
    </row>
    <row r="12" spans="1:12">
      <c r="A12" s="1"/>
      <c r="B12" s="1" t="s">
        <v>107</v>
      </c>
      <c r="C12" s="1" t="s">
        <v>108</v>
      </c>
      <c r="D12" s="1"/>
      <c r="E12" s="1"/>
      <c r="G12" s="17">
        <v>37</v>
      </c>
      <c r="H12" s="10"/>
      <c r="I12" s="17">
        <v>27</v>
      </c>
    </row>
    <row r="13" spans="1:12">
      <c r="A13" s="1"/>
      <c r="B13" s="1" t="s">
        <v>109</v>
      </c>
      <c r="C13" s="1" t="s">
        <v>110</v>
      </c>
      <c r="D13" s="1"/>
      <c r="E13" s="1"/>
      <c r="F13" s="1"/>
      <c r="G13" s="1"/>
      <c r="H13" s="16">
        <v>21</v>
      </c>
      <c r="I13" s="1"/>
      <c r="J13" s="1"/>
      <c r="K13" s="1"/>
      <c r="L13" s="16">
        <v>13</v>
      </c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1"/>
      <c r="D16" s="1"/>
      <c r="E16" s="2" t="s">
        <v>34</v>
      </c>
      <c r="F16" s="14">
        <f t="shared" ref="F16:I16" si="0">SUM(LARGE(F2:F15,1)+LARGE(F2:F15,2))</f>
        <v>45</v>
      </c>
      <c r="G16" s="14">
        <f t="shared" si="0"/>
        <v>117</v>
      </c>
      <c r="H16" s="14">
        <f t="shared" si="0"/>
        <v>42</v>
      </c>
      <c r="I16" s="14">
        <f t="shared" si="0"/>
        <v>67</v>
      </c>
      <c r="J16" s="14">
        <v>25</v>
      </c>
      <c r="K16" s="14">
        <v>10</v>
      </c>
      <c r="L16" s="14">
        <f>SUM(LARGE(L2:L15,1)+LARGE(L2:L15,2))</f>
        <v>21</v>
      </c>
    </row>
    <row r="17" spans="1:12">
      <c r="A17" s="1"/>
      <c r="B17" s="1"/>
      <c r="C17" s="1"/>
      <c r="D17" s="1"/>
      <c r="E17" s="2" t="s">
        <v>35</v>
      </c>
      <c r="F17" s="1">
        <v>52</v>
      </c>
      <c r="G17" s="1">
        <v>134</v>
      </c>
      <c r="H17" s="1">
        <v>42</v>
      </c>
      <c r="I17" s="1">
        <v>85</v>
      </c>
      <c r="J17" s="1">
        <v>48</v>
      </c>
      <c r="K17" s="1">
        <v>39</v>
      </c>
      <c r="L17" s="1">
        <v>27</v>
      </c>
    </row>
    <row r="18" spans="1:12">
      <c r="A18" s="1"/>
      <c r="B18" s="1"/>
      <c r="C18" s="1"/>
      <c r="D18" s="1"/>
      <c r="E18" s="2" t="s">
        <v>36</v>
      </c>
      <c r="F18" s="8">
        <f t="shared" ref="F18:L18" si="1">100/F17</f>
        <v>1.9230769230769231</v>
      </c>
      <c r="G18" s="8">
        <f t="shared" si="1"/>
        <v>0.74626865671641796</v>
      </c>
      <c r="H18" s="8">
        <f t="shared" si="1"/>
        <v>2.3809523809523809</v>
      </c>
      <c r="I18" s="8">
        <f t="shared" si="1"/>
        <v>1.1764705882352942</v>
      </c>
      <c r="J18" s="8">
        <f t="shared" si="1"/>
        <v>2.0833333333333335</v>
      </c>
      <c r="K18" s="8">
        <f t="shared" si="1"/>
        <v>2.5641025641025643</v>
      </c>
      <c r="L18" s="8">
        <f t="shared" si="1"/>
        <v>3.7037037037037037</v>
      </c>
    </row>
    <row r="19" spans="1:12">
      <c r="E19" s="9" t="s">
        <v>37</v>
      </c>
      <c r="F19" s="15">
        <f t="shared" ref="F19:L19" si="2">F16*F18</f>
        <v>86.538461538461547</v>
      </c>
      <c r="G19" s="15">
        <f t="shared" si="2"/>
        <v>87.313432835820905</v>
      </c>
      <c r="H19" s="15">
        <f t="shared" si="2"/>
        <v>100</v>
      </c>
      <c r="I19" s="15">
        <f t="shared" si="2"/>
        <v>78.82352941176471</v>
      </c>
      <c r="J19" s="15">
        <f t="shared" si="2"/>
        <v>52.083333333333336</v>
      </c>
      <c r="K19" s="15">
        <f t="shared" si="2"/>
        <v>25.641025641025642</v>
      </c>
      <c r="L19" s="15">
        <f t="shared" si="2"/>
        <v>77.777777777777771</v>
      </c>
    </row>
    <row r="20" spans="1:12">
      <c r="E20" s="9" t="s">
        <v>38</v>
      </c>
      <c r="F20" s="11">
        <f>F19+G19+H19+SUM(LARGE(I19:L19,1),LARGE(I19:L19,2))</f>
        <v>430.4532015638249</v>
      </c>
    </row>
    <row r="22" spans="1:12">
      <c r="A22" s="9" t="s">
        <v>39</v>
      </c>
      <c r="B22" s="1"/>
      <c r="C22" s="1"/>
      <c r="J22" s="18"/>
    </row>
    <row r="23" spans="1:12">
      <c r="B23" s="1"/>
      <c r="C23" s="1"/>
      <c r="F23" s="10"/>
      <c r="G23" s="10"/>
    </row>
    <row r="24" spans="1:12">
      <c r="B24" s="1"/>
      <c r="C24" s="1"/>
      <c r="H24" s="10"/>
      <c r="I24" s="10"/>
    </row>
    <row r="31" spans="1:12">
      <c r="B31" s="9" t="s">
        <v>40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31"/>
  <sheetViews>
    <sheetView workbookViewId="0">
      <pane xSplit="3" topLeftCell="D1" activePane="topRight" state="frozen"/>
      <selection pane="topRight" activeCell="I14" activeCellId="4" sqref="H3 H7 H11 I12 I14"/>
    </sheetView>
  </sheetViews>
  <sheetFormatPr defaultColWidth="12.5703125" defaultRowHeight="15.75" customHeight="1"/>
  <cols>
    <col min="5" max="5" width="18" customWidth="1"/>
  </cols>
  <sheetData>
    <row r="1" spans="1:12">
      <c r="A1" s="1"/>
      <c r="B1" s="2" t="s">
        <v>0</v>
      </c>
      <c r="C1" s="2" t="s">
        <v>1</v>
      </c>
      <c r="D1" s="1"/>
      <c r="E1" s="1"/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>
      <c r="A2" s="2" t="s">
        <v>9</v>
      </c>
      <c r="B2" s="1" t="s">
        <v>111</v>
      </c>
      <c r="C2" s="1" t="s">
        <v>112</v>
      </c>
      <c r="D2" s="1"/>
      <c r="E2" s="1"/>
      <c r="F2" s="1"/>
      <c r="G2" s="1"/>
      <c r="H2" s="1">
        <v>8</v>
      </c>
      <c r="I2" s="1"/>
      <c r="J2" s="1">
        <v>10</v>
      </c>
      <c r="K2" s="1"/>
      <c r="L2" s="1"/>
    </row>
    <row r="3" spans="1:12">
      <c r="A3" s="1"/>
      <c r="B3" s="1" t="s">
        <v>113</v>
      </c>
      <c r="C3" s="1" t="s">
        <v>114</v>
      </c>
      <c r="D3" s="1"/>
      <c r="E3" s="1"/>
      <c r="F3" s="95">
        <v>25</v>
      </c>
      <c r="G3" s="1"/>
      <c r="H3" s="95">
        <v>15</v>
      </c>
      <c r="I3" s="1"/>
      <c r="J3" s="1"/>
      <c r="K3" s="1"/>
      <c r="L3" s="1"/>
    </row>
    <row r="4" spans="1:12">
      <c r="A4" s="1"/>
      <c r="B4" s="1" t="s">
        <v>115</v>
      </c>
      <c r="C4" s="1" t="s">
        <v>116</v>
      </c>
      <c r="D4" s="1"/>
      <c r="E4" s="1"/>
      <c r="F4" s="1"/>
      <c r="G4" s="1"/>
      <c r="H4" s="1"/>
      <c r="I4" s="1"/>
      <c r="J4" s="1">
        <v>10</v>
      </c>
      <c r="K4" s="1">
        <v>12</v>
      </c>
      <c r="L4" s="1"/>
    </row>
    <row r="5" spans="1:12">
      <c r="A5" s="1"/>
      <c r="B5" s="1" t="s">
        <v>83</v>
      </c>
      <c r="C5" s="1" t="s">
        <v>117</v>
      </c>
      <c r="D5" s="1"/>
      <c r="E5" s="1"/>
      <c r="F5" s="1"/>
      <c r="G5" s="1"/>
      <c r="H5" s="1"/>
      <c r="I5" s="1"/>
      <c r="J5" s="1">
        <v>7</v>
      </c>
      <c r="K5" s="1"/>
      <c r="L5" s="1">
        <v>9</v>
      </c>
    </row>
    <row r="6" spans="1:12">
      <c r="A6" s="1"/>
      <c r="B6" s="1" t="s">
        <v>118</v>
      </c>
      <c r="C6" s="1" t="s">
        <v>119</v>
      </c>
      <c r="D6" s="1"/>
      <c r="E6" s="1"/>
      <c r="F6" s="1"/>
      <c r="G6" s="1"/>
      <c r="H6" s="1">
        <v>11</v>
      </c>
      <c r="I6" s="1"/>
      <c r="J6" s="1">
        <v>7</v>
      </c>
      <c r="K6" s="1"/>
      <c r="L6" s="1"/>
    </row>
    <row r="7" spans="1:12">
      <c r="A7" s="1"/>
      <c r="B7" s="1" t="s">
        <v>120</v>
      </c>
      <c r="C7" s="1" t="s">
        <v>121</v>
      </c>
      <c r="D7" s="1"/>
      <c r="E7" s="1"/>
      <c r="F7" s="1"/>
      <c r="G7" s="95">
        <v>51</v>
      </c>
      <c r="H7" s="95">
        <v>14</v>
      </c>
      <c r="I7" s="1"/>
      <c r="J7" s="1"/>
      <c r="K7" s="1"/>
      <c r="L7" s="1"/>
    </row>
    <row r="8" spans="1:12">
      <c r="A8" s="1"/>
      <c r="B8" s="1" t="s">
        <v>122</v>
      </c>
      <c r="C8" s="1" t="s">
        <v>123</v>
      </c>
      <c r="D8" s="1"/>
      <c r="E8" s="1"/>
      <c r="F8" s="1"/>
      <c r="G8" s="1">
        <v>32</v>
      </c>
      <c r="H8" s="1"/>
      <c r="I8" s="1"/>
      <c r="J8" s="1"/>
      <c r="K8" s="1">
        <v>8</v>
      </c>
      <c r="L8" s="1"/>
    </row>
    <row r="9" spans="1:12">
      <c r="A9" s="1"/>
      <c r="B9" s="1" t="s">
        <v>124</v>
      </c>
      <c r="C9" s="1" t="s">
        <v>125</v>
      </c>
      <c r="D9" s="1"/>
      <c r="E9" s="1"/>
      <c r="F9" s="1"/>
      <c r="G9" s="1">
        <v>37</v>
      </c>
      <c r="H9" s="1"/>
      <c r="I9" s="1">
        <v>24</v>
      </c>
      <c r="J9" s="1"/>
      <c r="K9" s="1"/>
      <c r="L9" s="1"/>
    </row>
    <row r="10" spans="1:12">
      <c r="A10" s="1"/>
      <c r="B10" s="1" t="s">
        <v>126</v>
      </c>
      <c r="C10" s="1" t="s">
        <v>127</v>
      </c>
      <c r="D10" s="1"/>
      <c r="E10" s="1"/>
      <c r="F10" s="1"/>
      <c r="G10" s="95">
        <v>46</v>
      </c>
      <c r="H10" s="1"/>
      <c r="I10" s="1"/>
      <c r="J10" s="1"/>
      <c r="K10" s="1"/>
      <c r="L10" s="1">
        <v>14</v>
      </c>
    </row>
    <row r="11" spans="1:12">
      <c r="A11" s="1"/>
      <c r="B11" s="1" t="s">
        <v>128</v>
      </c>
      <c r="C11" s="1" t="s">
        <v>129</v>
      </c>
      <c r="D11" s="1"/>
      <c r="E11" s="1"/>
      <c r="F11" s="1"/>
      <c r="G11" s="1"/>
      <c r="H11" s="95">
        <v>14</v>
      </c>
      <c r="I11" s="1"/>
      <c r="J11" s="1"/>
      <c r="K11" s="1"/>
      <c r="L11" s="1">
        <v>12</v>
      </c>
    </row>
    <row r="12" spans="1:12">
      <c r="A12" s="1"/>
      <c r="B12" s="1" t="s">
        <v>130</v>
      </c>
      <c r="C12" s="1" t="s">
        <v>131</v>
      </c>
      <c r="D12" s="1"/>
      <c r="E12" s="1"/>
      <c r="F12" s="1"/>
      <c r="G12" s="1"/>
      <c r="H12" s="1">
        <v>12</v>
      </c>
      <c r="I12" s="95">
        <v>36</v>
      </c>
      <c r="J12" s="1"/>
      <c r="K12" s="1"/>
      <c r="L12" s="1"/>
    </row>
    <row r="13" spans="1:12">
      <c r="A13" s="1"/>
      <c r="B13" s="1" t="s">
        <v>89</v>
      </c>
      <c r="C13" s="1" t="s">
        <v>132</v>
      </c>
      <c r="D13" s="1"/>
      <c r="E13" s="1"/>
      <c r="F13" s="95">
        <v>19</v>
      </c>
      <c r="G13" s="1"/>
      <c r="H13" s="1"/>
      <c r="I13" s="1">
        <v>14</v>
      </c>
      <c r="J13" s="1"/>
      <c r="K13" s="1"/>
      <c r="L13" s="1"/>
    </row>
    <row r="14" spans="1:12">
      <c r="A14" s="1"/>
      <c r="B14" s="1" t="s">
        <v>133</v>
      </c>
      <c r="C14" s="1" t="s">
        <v>134</v>
      </c>
      <c r="D14" s="1"/>
      <c r="E14" s="1"/>
      <c r="F14" s="1">
        <v>13</v>
      </c>
      <c r="G14" s="1"/>
      <c r="H14" s="1"/>
      <c r="I14" s="95">
        <v>26</v>
      </c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1"/>
      <c r="D16" s="1"/>
      <c r="E16" s="2" t="s">
        <v>34</v>
      </c>
      <c r="F16" s="14">
        <f t="shared" ref="F16:L16" si="0">SUM(LARGE(F2:F15,1)+LARGE(F2:F15,2))</f>
        <v>44</v>
      </c>
      <c r="G16" s="14">
        <f t="shared" si="0"/>
        <v>97</v>
      </c>
      <c r="H16" s="14">
        <f t="shared" si="0"/>
        <v>29</v>
      </c>
      <c r="I16" s="14">
        <f t="shared" si="0"/>
        <v>62</v>
      </c>
      <c r="J16" s="14">
        <f t="shared" si="0"/>
        <v>20</v>
      </c>
      <c r="K16" s="14">
        <f t="shared" si="0"/>
        <v>20</v>
      </c>
      <c r="L16" s="14">
        <f t="shared" si="0"/>
        <v>26</v>
      </c>
    </row>
    <row r="17" spans="1:12">
      <c r="A17" s="1"/>
      <c r="B17" s="1"/>
      <c r="C17" s="1"/>
      <c r="D17" s="1"/>
      <c r="E17" s="2" t="s">
        <v>35</v>
      </c>
      <c r="F17" s="1">
        <v>52</v>
      </c>
      <c r="G17" s="1">
        <v>134</v>
      </c>
      <c r="H17" s="1">
        <v>42</v>
      </c>
      <c r="I17" s="1">
        <v>85</v>
      </c>
      <c r="J17" s="1">
        <v>48</v>
      </c>
      <c r="K17" s="1">
        <v>39</v>
      </c>
      <c r="L17" s="1">
        <v>27</v>
      </c>
    </row>
    <row r="18" spans="1:12">
      <c r="A18" s="1"/>
      <c r="B18" s="1"/>
      <c r="C18" s="1"/>
      <c r="D18" s="1"/>
      <c r="E18" s="2" t="s">
        <v>36</v>
      </c>
      <c r="F18" s="8">
        <f t="shared" ref="F18:L18" si="1">100/F17</f>
        <v>1.9230769230769231</v>
      </c>
      <c r="G18" s="8">
        <f t="shared" si="1"/>
        <v>0.74626865671641796</v>
      </c>
      <c r="H18" s="8">
        <f t="shared" si="1"/>
        <v>2.3809523809523809</v>
      </c>
      <c r="I18" s="8">
        <f t="shared" si="1"/>
        <v>1.1764705882352942</v>
      </c>
      <c r="J18" s="8">
        <f t="shared" si="1"/>
        <v>2.0833333333333335</v>
      </c>
      <c r="K18" s="8">
        <f t="shared" si="1"/>
        <v>2.5641025641025643</v>
      </c>
      <c r="L18" s="8">
        <f t="shared" si="1"/>
        <v>3.7037037037037037</v>
      </c>
    </row>
    <row r="19" spans="1:12">
      <c r="E19" s="9" t="s">
        <v>37</v>
      </c>
      <c r="F19" s="15">
        <f t="shared" ref="F19:L19" si="2">F16*F18</f>
        <v>84.615384615384613</v>
      </c>
      <c r="G19" s="15">
        <f t="shared" si="2"/>
        <v>72.388059701492537</v>
      </c>
      <c r="H19" s="15">
        <f t="shared" si="2"/>
        <v>69.047619047619051</v>
      </c>
      <c r="I19" s="15">
        <f t="shared" si="2"/>
        <v>72.941176470588232</v>
      </c>
      <c r="J19" s="15">
        <f t="shared" si="2"/>
        <v>41.666666666666671</v>
      </c>
      <c r="K19" s="15">
        <f t="shared" si="2"/>
        <v>51.282051282051285</v>
      </c>
      <c r="L19" s="15">
        <f t="shared" si="2"/>
        <v>96.296296296296291</v>
      </c>
    </row>
    <row r="20" spans="1:12">
      <c r="E20" s="9" t="s">
        <v>38</v>
      </c>
      <c r="F20" s="11">
        <f>F19+G19+H19+SUM(LARGE(I19:L19,1),LARGE(I19:L19,2))</f>
        <v>395.28853613138074</v>
      </c>
      <c r="G20" s="10"/>
    </row>
    <row r="22" spans="1:12">
      <c r="A22" s="9" t="s">
        <v>39</v>
      </c>
    </row>
    <row r="31" spans="1:12">
      <c r="A31" s="9" t="s">
        <v>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3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2.5703125" defaultRowHeight="15.75" customHeight="1"/>
  <cols>
    <col min="5" max="5" width="18" customWidth="1"/>
    <col min="11" max="11" width="12.5703125" customWidth="1"/>
  </cols>
  <sheetData>
    <row r="1" spans="1:12">
      <c r="A1" s="1"/>
      <c r="B1" s="2" t="s">
        <v>0</v>
      </c>
      <c r="C1" s="2" t="s">
        <v>1</v>
      </c>
      <c r="D1" s="1"/>
      <c r="E1" s="1"/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>
      <c r="A2" s="2" t="s">
        <v>9</v>
      </c>
      <c r="B2" s="1" t="s">
        <v>135</v>
      </c>
      <c r="C2" s="1" t="s">
        <v>136</v>
      </c>
      <c r="D2" s="1"/>
      <c r="E2" s="1"/>
      <c r="F2" s="1"/>
      <c r="G2" s="1"/>
      <c r="H2" s="1">
        <v>16</v>
      </c>
      <c r="I2" s="1"/>
      <c r="J2" s="1">
        <v>14</v>
      </c>
      <c r="K2" s="1"/>
      <c r="L2" s="1"/>
    </row>
    <row r="3" spans="1:12">
      <c r="A3" s="1" t="s">
        <v>137</v>
      </c>
      <c r="B3" s="1" t="s">
        <v>138</v>
      </c>
      <c r="C3" s="1" t="s">
        <v>139</v>
      </c>
      <c r="D3" s="1"/>
      <c r="E3" s="1"/>
      <c r="F3" s="1">
        <v>24</v>
      </c>
      <c r="G3" s="1"/>
      <c r="H3" s="1">
        <v>19</v>
      </c>
      <c r="I3" s="1"/>
      <c r="J3" s="1"/>
      <c r="K3" s="1"/>
      <c r="L3" s="1"/>
    </row>
    <row r="4" spans="1:12">
      <c r="A4" s="1"/>
      <c r="B4" s="1" t="s">
        <v>140</v>
      </c>
      <c r="C4" s="1" t="s">
        <v>141</v>
      </c>
      <c r="D4" s="1"/>
      <c r="E4" s="1"/>
      <c r="F4" s="1"/>
      <c r="G4" s="1"/>
      <c r="H4" s="1">
        <v>20</v>
      </c>
      <c r="I4" s="1"/>
      <c r="J4" s="1">
        <v>7</v>
      </c>
      <c r="K4" s="1"/>
      <c r="L4" s="1"/>
    </row>
    <row r="5" spans="1:12">
      <c r="A5" s="1"/>
      <c r="B5" s="1" t="s">
        <v>130</v>
      </c>
      <c r="C5" s="1" t="s">
        <v>142</v>
      </c>
      <c r="D5" s="1"/>
      <c r="E5" s="1"/>
      <c r="F5" s="1">
        <v>25</v>
      </c>
      <c r="G5" s="1">
        <v>48</v>
      </c>
      <c r="H5" s="1"/>
      <c r="I5" s="1"/>
      <c r="J5" s="1"/>
      <c r="K5" s="1"/>
      <c r="L5" s="1"/>
    </row>
    <row r="6" spans="1:12">
      <c r="A6" s="1"/>
      <c r="B6" s="1" t="s">
        <v>143</v>
      </c>
      <c r="C6" s="1" t="s">
        <v>144</v>
      </c>
      <c r="D6" s="1"/>
      <c r="E6" s="1"/>
      <c r="F6" s="1"/>
      <c r="G6" s="1"/>
      <c r="H6" s="1"/>
      <c r="I6" s="1">
        <v>40</v>
      </c>
      <c r="J6" s="1"/>
      <c r="K6" s="1"/>
      <c r="L6" s="1">
        <v>12</v>
      </c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1"/>
      <c r="D16" s="1"/>
      <c r="E16" s="2" t="s">
        <v>34</v>
      </c>
      <c r="F16" s="14">
        <f>SUM(LARGE(F2:F15,1)+LARGE(F2:F15,2))</f>
        <v>49</v>
      </c>
      <c r="G16" s="14">
        <v>48</v>
      </c>
      <c r="H16" s="14">
        <f>SUM(LARGE(H2:H15,1)+LARGE(H2:H15,2))</f>
        <v>39</v>
      </c>
      <c r="I16" s="14">
        <v>40</v>
      </c>
      <c r="J16" s="14">
        <f>SUM(LARGE(J2:J15,1)+LARGE(J2:J15,2))</f>
        <v>21</v>
      </c>
      <c r="K16" s="14">
        <v>0</v>
      </c>
      <c r="L16" s="14">
        <v>12</v>
      </c>
    </row>
    <row r="17" spans="1:12">
      <c r="A17" s="1"/>
      <c r="B17" s="1"/>
      <c r="C17" s="1"/>
      <c r="D17" s="1"/>
      <c r="E17" s="2" t="s">
        <v>35</v>
      </c>
      <c r="F17" s="1">
        <v>52</v>
      </c>
      <c r="G17" s="1">
        <v>134</v>
      </c>
      <c r="H17" s="1">
        <v>42</v>
      </c>
      <c r="I17" s="1">
        <v>85</v>
      </c>
      <c r="J17" s="1">
        <v>48</v>
      </c>
      <c r="K17" s="1">
        <v>39</v>
      </c>
      <c r="L17" s="1">
        <v>27</v>
      </c>
    </row>
    <row r="18" spans="1:12">
      <c r="A18" s="1"/>
      <c r="B18" s="1"/>
      <c r="C18" s="1"/>
      <c r="D18" s="1"/>
      <c r="E18" s="2" t="s">
        <v>36</v>
      </c>
      <c r="F18" s="8">
        <f t="shared" ref="F18:L18" si="0">100/F17</f>
        <v>1.9230769230769231</v>
      </c>
      <c r="G18" s="8">
        <f t="shared" si="0"/>
        <v>0.74626865671641796</v>
      </c>
      <c r="H18" s="8">
        <f t="shared" si="0"/>
        <v>2.3809523809523809</v>
      </c>
      <c r="I18" s="8">
        <f t="shared" si="0"/>
        <v>1.1764705882352942</v>
      </c>
      <c r="J18" s="8">
        <f t="shared" si="0"/>
        <v>2.0833333333333335</v>
      </c>
      <c r="K18" s="8">
        <f t="shared" si="0"/>
        <v>2.5641025641025643</v>
      </c>
      <c r="L18" s="8">
        <f t="shared" si="0"/>
        <v>3.7037037037037037</v>
      </c>
    </row>
    <row r="19" spans="1:12">
      <c r="E19" s="9" t="s">
        <v>37</v>
      </c>
      <c r="F19" s="15">
        <f t="shared" ref="F19:L19" si="1">F16*F18</f>
        <v>94.230769230769226</v>
      </c>
      <c r="G19" s="15">
        <f t="shared" si="1"/>
        <v>35.820895522388064</v>
      </c>
      <c r="H19" s="15">
        <f t="shared" si="1"/>
        <v>92.857142857142861</v>
      </c>
      <c r="I19" s="15">
        <f t="shared" si="1"/>
        <v>47.058823529411768</v>
      </c>
      <c r="J19" s="15">
        <f t="shared" si="1"/>
        <v>43.75</v>
      </c>
      <c r="K19" s="15">
        <f t="shared" si="1"/>
        <v>0</v>
      </c>
      <c r="L19" s="15">
        <f t="shared" si="1"/>
        <v>44.444444444444443</v>
      </c>
    </row>
    <row r="20" spans="1:12">
      <c r="E20" s="9" t="s">
        <v>38</v>
      </c>
      <c r="F20" s="11">
        <f>F19+G19+H19+SUM(LARGE(I19:L19,1),LARGE(I19:L19,2))</f>
        <v>314.41207558415636</v>
      </c>
    </row>
    <row r="22" spans="1:12">
      <c r="A22" s="9" t="s">
        <v>39</v>
      </c>
    </row>
    <row r="23" spans="1:12">
      <c r="H23" s="10"/>
      <c r="J23" s="10"/>
    </row>
    <row r="24" spans="1:12">
      <c r="G24" s="10"/>
      <c r="H24" s="10"/>
    </row>
    <row r="25" spans="1:12">
      <c r="H25" s="10"/>
      <c r="J25" s="10"/>
    </row>
    <row r="26" spans="1:12">
      <c r="H26" s="10"/>
    </row>
    <row r="31" spans="1:12">
      <c r="A31" s="9" t="s"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L5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2.5703125" defaultRowHeight="15.75" customHeight="1"/>
  <cols>
    <col min="5" max="5" width="18" customWidth="1"/>
  </cols>
  <sheetData>
    <row r="1" spans="1:12">
      <c r="A1" s="1"/>
      <c r="B1" s="2" t="s">
        <v>0</v>
      </c>
      <c r="C1" s="2" t="s">
        <v>1</v>
      </c>
      <c r="D1" s="1"/>
      <c r="E1" s="1"/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>
      <c r="A2" s="2" t="s">
        <v>9</v>
      </c>
      <c r="B2" s="1" t="s">
        <v>145</v>
      </c>
      <c r="C2" s="1" t="s">
        <v>146</v>
      </c>
      <c r="D2" s="1"/>
      <c r="E2" s="1"/>
      <c r="F2" s="15"/>
      <c r="G2" s="19">
        <v>54</v>
      </c>
      <c r="H2" s="15"/>
      <c r="I2" s="19">
        <v>32</v>
      </c>
      <c r="J2" s="15"/>
      <c r="K2" s="15"/>
      <c r="L2" s="15"/>
    </row>
    <row r="3" spans="1:12">
      <c r="A3" s="1"/>
      <c r="B3" s="1" t="s">
        <v>147</v>
      </c>
      <c r="C3" s="1" t="s">
        <v>148</v>
      </c>
      <c r="D3" s="1"/>
      <c r="E3" s="1"/>
      <c r="F3" s="15"/>
      <c r="G3" s="19">
        <v>47</v>
      </c>
      <c r="H3" s="15"/>
      <c r="I3" s="19">
        <v>30</v>
      </c>
      <c r="J3" s="15"/>
      <c r="K3" s="15"/>
      <c r="L3" s="15"/>
    </row>
    <row r="4" spans="1:12">
      <c r="A4" s="1"/>
      <c r="B4" s="1" t="s">
        <v>149</v>
      </c>
      <c r="C4" s="1" t="s">
        <v>150</v>
      </c>
      <c r="D4" s="1"/>
      <c r="E4" s="1"/>
      <c r="F4" s="15"/>
      <c r="G4" s="15"/>
      <c r="H4" s="15"/>
      <c r="I4" s="19">
        <v>33</v>
      </c>
      <c r="J4" s="19">
        <v>11</v>
      </c>
      <c r="K4" s="15"/>
      <c r="L4" s="15"/>
    </row>
    <row r="5" spans="1:12">
      <c r="A5" s="1"/>
      <c r="B5" s="1" t="s">
        <v>151</v>
      </c>
      <c r="C5" s="1" t="s">
        <v>152</v>
      </c>
      <c r="D5" s="1"/>
      <c r="E5" s="1"/>
      <c r="F5" s="15"/>
      <c r="G5" s="15"/>
      <c r="H5" s="19">
        <v>8</v>
      </c>
      <c r="I5" s="15"/>
      <c r="J5" s="15"/>
      <c r="K5" s="15"/>
      <c r="L5" s="19">
        <v>3</v>
      </c>
    </row>
    <row r="6" spans="1:12">
      <c r="A6" s="1"/>
      <c r="B6" s="1" t="s">
        <v>153</v>
      </c>
      <c r="C6" s="1" t="s">
        <v>154</v>
      </c>
      <c r="D6" s="1"/>
      <c r="E6" s="1"/>
      <c r="F6" s="19">
        <v>27</v>
      </c>
      <c r="G6" s="15"/>
      <c r="H6" s="15"/>
      <c r="I6" s="15"/>
      <c r="J6" s="15"/>
      <c r="K6" s="19">
        <v>24</v>
      </c>
      <c r="L6" s="15"/>
    </row>
    <row r="7" spans="1:12">
      <c r="A7" s="1"/>
      <c r="B7" s="1" t="s">
        <v>155</v>
      </c>
      <c r="C7" s="1" t="s">
        <v>156</v>
      </c>
      <c r="D7" s="1"/>
      <c r="E7" s="1"/>
      <c r="F7" s="19">
        <v>20</v>
      </c>
      <c r="G7" s="19">
        <v>47</v>
      </c>
      <c r="H7" s="15"/>
      <c r="I7" s="15"/>
      <c r="J7" s="15"/>
      <c r="K7" s="15"/>
      <c r="L7" s="15"/>
    </row>
    <row r="8" spans="1:12">
      <c r="A8" s="1"/>
      <c r="B8" s="1" t="s">
        <v>157</v>
      </c>
      <c r="C8" s="1" t="s">
        <v>29</v>
      </c>
      <c r="D8" s="1"/>
      <c r="E8" s="1"/>
      <c r="F8" s="19">
        <v>20</v>
      </c>
      <c r="G8" s="19">
        <v>50</v>
      </c>
      <c r="H8" s="15"/>
      <c r="I8" s="15"/>
      <c r="J8" s="15"/>
      <c r="K8" s="15"/>
      <c r="L8" s="15"/>
    </row>
    <row r="9" spans="1:12">
      <c r="A9" s="1"/>
      <c r="B9" s="1" t="s">
        <v>158</v>
      </c>
      <c r="C9" s="1" t="s">
        <v>159</v>
      </c>
      <c r="D9" s="1"/>
      <c r="E9" s="1"/>
      <c r="F9" s="15"/>
      <c r="G9" s="15"/>
      <c r="H9" s="15"/>
      <c r="I9" s="19">
        <v>27</v>
      </c>
      <c r="J9" s="15"/>
      <c r="K9" s="19">
        <v>11</v>
      </c>
      <c r="L9" s="15"/>
    </row>
    <row r="10" spans="1:12">
      <c r="A10" s="1"/>
      <c r="B10" s="1" t="s">
        <v>149</v>
      </c>
      <c r="C10" s="1" t="s">
        <v>160</v>
      </c>
      <c r="D10" s="1"/>
      <c r="E10" s="1"/>
      <c r="F10" s="15"/>
      <c r="G10" s="15"/>
      <c r="H10" s="15"/>
      <c r="I10" s="19">
        <v>37</v>
      </c>
      <c r="J10" s="19">
        <v>11</v>
      </c>
      <c r="K10" s="15"/>
      <c r="L10" s="15"/>
    </row>
    <row r="11" spans="1:12">
      <c r="A11" s="1"/>
      <c r="B11" s="1" t="s">
        <v>161</v>
      </c>
      <c r="C11" s="1" t="s">
        <v>162</v>
      </c>
      <c r="D11" s="1"/>
      <c r="E11" s="1"/>
      <c r="F11" s="19">
        <v>20</v>
      </c>
      <c r="G11" s="19">
        <v>57</v>
      </c>
      <c r="H11" s="15"/>
      <c r="I11" s="15"/>
      <c r="J11" s="15"/>
      <c r="K11" s="15"/>
      <c r="L11" s="15"/>
    </row>
    <row r="12" spans="1:12">
      <c r="A12" s="1"/>
      <c r="B12" s="1" t="s">
        <v>163</v>
      </c>
      <c r="C12" s="1" t="s">
        <v>164</v>
      </c>
      <c r="D12" s="1"/>
      <c r="E12" s="1"/>
      <c r="F12" s="19">
        <v>24</v>
      </c>
      <c r="G12" s="19">
        <v>46</v>
      </c>
      <c r="H12" s="15"/>
      <c r="I12" s="15"/>
      <c r="J12" s="15"/>
      <c r="K12" s="15"/>
      <c r="L12" s="15"/>
    </row>
    <row r="13" spans="1:12">
      <c r="A13" s="1"/>
      <c r="B13" s="1" t="s">
        <v>165</v>
      </c>
      <c r="C13" s="1" t="s">
        <v>166</v>
      </c>
      <c r="D13" s="1"/>
      <c r="E13" s="1"/>
      <c r="F13" s="19">
        <v>16</v>
      </c>
      <c r="G13" s="19">
        <v>47</v>
      </c>
      <c r="H13" s="15"/>
      <c r="I13" s="15"/>
      <c r="J13" s="15"/>
      <c r="K13" s="15"/>
      <c r="L13" s="15"/>
    </row>
    <row r="14" spans="1:12">
      <c r="A14" s="1"/>
      <c r="B14" s="1" t="s">
        <v>167</v>
      </c>
      <c r="C14" s="1" t="s">
        <v>168</v>
      </c>
      <c r="D14" s="1"/>
      <c r="E14" s="1"/>
      <c r="F14" s="15"/>
      <c r="G14" s="19"/>
      <c r="H14" s="15"/>
      <c r="I14" s="19"/>
      <c r="J14" s="15"/>
      <c r="K14" s="15"/>
      <c r="L14" s="15"/>
    </row>
    <row r="15" spans="1:12">
      <c r="A15" s="1"/>
      <c r="B15" s="1"/>
      <c r="C15" s="1"/>
      <c r="D15" s="1"/>
      <c r="E15" s="1"/>
      <c r="F15" s="15"/>
      <c r="G15" s="15"/>
      <c r="H15" s="15"/>
      <c r="I15" s="15"/>
      <c r="J15" s="15"/>
      <c r="K15" s="15"/>
      <c r="L15" s="15"/>
    </row>
    <row r="16" spans="1:12">
      <c r="A16" s="1"/>
      <c r="B16" s="1"/>
      <c r="C16" s="1"/>
      <c r="D16" s="1"/>
      <c r="E16" s="2" t="s">
        <v>34</v>
      </c>
      <c r="F16" s="14">
        <f t="shared" ref="F16:G16" si="0">SUM(LARGE(F2:F15,1)+LARGE(F2:F15,2))</f>
        <v>51</v>
      </c>
      <c r="G16" s="14">
        <f t="shared" si="0"/>
        <v>111</v>
      </c>
      <c r="H16" s="14">
        <v>8</v>
      </c>
      <c r="I16" s="14">
        <f t="shared" ref="I16:K16" si="1">SUM(LARGE(I2:I15,1)+LARGE(I2:I15,2))</f>
        <v>70</v>
      </c>
      <c r="J16" s="14">
        <f t="shared" si="1"/>
        <v>22</v>
      </c>
      <c r="K16" s="14">
        <f t="shared" si="1"/>
        <v>35</v>
      </c>
      <c r="L16" s="14">
        <v>3</v>
      </c>
    </row>
    <row r="17" spans="1:12">
      <c r="A17" s="1"/>
      <c r="B17" s="1"/>
      <c r="C17" s="1"/>
      <c r="D17" s="1"/>
      <c r="E17" s="2" t="s">
        <v>35</v>
      </c>
      <c r="F17" s="1">
        <v>58</v>
      </c>
      <c r="G17" s="1">
        <v>119</v>
      </c>
      <c r="H17" s="1">
        <v>43</v>
      </c>
      <c r="I17" s="1">
        <v>80</v>
      </c>
      <c r="J17" s="1">
        <v>31</v>
      </c>
      <c r="K17" s="1">
        <v>47</v>
      </c>
      <c r="L17" s="1">
        <v>3</v>
      </c>
    </row>
    <row r="18" spans="1:12">
      <c r="A18" s="1"/>
      <c r="B18" s="1"/>
      <c r="C18" s="1"/>
      <c r="D18" s="1"/>
      <c r="E18" s="2" t="s">
        <v>36</v>
      </c>
      <c r="F18" s="8">
        <f t="shared" ref="F18:L18" si="2">100/F17</f>
        <v>1.7241379310344827</v>
      </c>
      <c r="G18" s="8">
        <f t="shared" si="2"/>
        <v>0.84033613445378152</v>
      </c>
      <c r="H18" s="8">
        <f t="shared" si="2"/>
        <v>2.3255813953488373</v>
      </c>
      <c r="I18" s="8">
        <f t="shared" si="2"/>
        <v>1.25</v>
      </c>
      <c r="J18" s="8">
        <f t="shared" si="2"/>
        <v>3.225806451612903</v>
      </c>
      <c r="K18" s="8">
        <f t="shared" si="2"/>
        <v>2.1276595744680851</v>
      </c>
      <c r="L18" s="8">
        <f t="shared" si="2"/>
        <v>33.333333333333336</v>
      </c>
    </row>
    <row r="19" spans="1:12">
      <c r="E19" s="9" t="s">
        <v>37</v>
      </c>
      <c r="F19" s="15">
        <f t="shared" ref="F19:I19" si="3">F16*F18</f>
        <v>87.931034482758619</v>
      </c>
      <c r="G19" s="15">
        <f t="shared" si="3"/>
        <v>93.277310924369743</v>
      </c>
      <c r="H19" s="15">
        <f t="shared" si="3"/>
        <v>18.604651162790699</v>
      </c>
      <c r="I19" s="15">
        <f t="shared" si="3"/>
        <v>87.5</v>
      </c>
      <c r="J19" s="15">
        <v>0</v>
      </c>
      <c r="K19" s="15">
        <f t="shared" ref="K19:L19" si="4">K16*K18</f>
        <v>74.468085106382972</v>
      </c>
      <c r="L19" s="15">
        <f t="shared" si="4"/>
        <v>100</v>
      </c>
    </row>
    <row r="20" spans="1:12">
      <c r="E20" s="9" t="s">
        <v>38</v>
      </c>
      <c r="F20" s="11">
        <f>F19+G19+H19+SUM(LARGE(I19:L19,1),LARGE(I19:L19,2))</f>
        <v>387.31299656991905</v>
      </c>
    </row>
    <row r="22" spans="1:12">
      <c r="A22" s="9" t="s">
        <v>39</v>
      </c>
      <c r="B22" s="10" t="s">
        <v>169</v>
      </c>
      <c r="C22" s="10" t="s">
        <v>170</v>
      </c>
      <c r="F22" s="20"/>
      <c r="G22" s="21">
        <v>40</v>
      </c>
      <c r="H22" s="20"/>
      <c r="I22" s="21">
        <v>24</v>
      </c>
      <c r="J22" s="20"/>
      <c r="K22" s="20"/>
      <c r="L22" s="20"/>
    </row>
    <row r="23" spans="1:12">
      <c r="B23" s="10" t="s">
        <v>171</v>
      </c>
      <c r="C23" s="10" t="s">
        <v>172</v>
      </c>
      <c r="F23" s="20"/>
      <c r="G23" s="21">
        <v>44</v>
      </c>
      <c r="H23" s="20"/>
      <c r="I23" s="21">
        <v>25</v>
      </c>
      <c r="J23" s="20"/>
      <c r="K23" s="20"/>
      <c r="L23" s="20"/>
    </row>
    <row r="24" spans="1:12">
      <c r="B24" s="10" t="s">
        <v>173</v>
      </c>
      <c r="C24" s="10" t="s">
        <v>172</v>
      </c>
      <c r="F24" s="20"/>
      <c r="G24" s="21">
        <v>43</v>
      </c>
      <c r="H24" s="20"/>
      <c r="I24" s="21">
        <v>25</v>
      </c>
      <c r="J24" s="20"/>
      <c r="K24" s="20"/>
      <c r="L24" s="20"/>
    </row>
    <row r="25" spans="1:12">
      <c r="B25" s="10" t="s">
        <v>174</v>
      </c>
      <c r="C25" s="10" t="s">
        <v>160</v>
      </c>
      <c r="F25" s="20"/>
      <c r="G25" s="21">
        <v>41</v>
      </c>
      <c r="H25" s="20"/>
      <c r="I25" s="21">
        <v>24</v>
      </c>
      <c r="J25" s="20"/>
      <c r="K25" s="20"/>
      <c r="L25" s="20"/>
    </row>
    <row r="26" spans="1:12">
      <c r="B26" s="10" t="s">
        <v>175</v>
      </c>
      <c r="C26" s="10" t="s">
        <v>160</v>
      </c>
      <c r="F26" s="20"/>
      <c r="G26" s="21">
        <v>38</v>
      </c>
      <c r="H26" s="20"/>
      <c r="I26" s="20"/>
      <c r="J26" s="20"/>
      <c r="K26" s="21">
        <v>18</v>
      </c>
      <c r="L26" s="20"/>
    </row>
    <row r="27" spans="1:12">
      <c r="B27" s="18" t="s">
        <v>83</v>
      </c>
      <c r="C27" s="18" t="s">
        <v>156</v>
      </c>
      <c r="D27" s="18"/>
      <c r="E27" s="18"/>
      <c r="F27" s="22"/>
      <c r="G27" s="21">
        <v>55</v>
      </c>
      <c r="H27" s="22"/>
      <c r="I27" s="21">
        <v>31</v>
      </c>
      <c r="J27" s="20"/>
      <c r="K27" s="20"/>
      <c r="L27" s="20"/>
    </row>
    <row r="28" spans="1:12">
      <c r="F28" s="20"/>
      <c r="G28" s="20"/>
      <c r="H28" s="20"/>
      <c r="I28" s="20"/>
      <c r="J28" s="20"/>
      <c r="K28" s="20"/>
      <c r="L28" s="20"/>
    </row>
    <row r="29" spans="1:12">
      <c r="F29" s="20"/>
      <c r="G29" s="20"/>
      <c r="H29" s="20"/>
      <c r="I29" s="20"/>
      <c r="J29" s="20"/>
      <c r="K29" s="20"/>
      <c r="L29" s="20"/>
    </row>
    <row r="30" spans="1:12">
      <c r="B30" s="9"/>
      <c r="F30" s="20"/>
      <c r="G30" s="20"/>
      <c r="H30" s="20"/>
      <c r="I30" s="20"/>
      <c r="J30" s="20"/>
      <c r="K30" s="20"/>
      <c r="L30" s="20"/>
    </row>
    <row r="31" spans="1:12">
      <c r="F31" s="20"/>
      <c r="G31" s="20"/>
      <c r="H31" s="20"/>
      <c r="I31" s="20"/>
      <c r="J31" s="20"/>
      <c r="K31" s="20"/>
      <c r="L31" s="20"/>
    </row>
    <row r="32" spans="1:12">
      <c r="F32" s="20"/>
      <c r="G32" s="20"/>
      <c r="H32" s="20"/>
      <c r="I32" s="20"/>
      <c r="J32" s="20"/>
      <c r="K32" s="20"/>
      <c r="L32" s="20"/>
    </row>
    <row r="33" spans="6:12">
      <c r="F33" s="20"/>
      <c r="G33" s="20"/>
      <c r="H33" s="20"/>
      <c r="I33" s="20"/>
      <c r="J33" s="20"/>
      <c r="K33" s="20"/>
      <c r="L33" s="20"/>
    </row>
    <row r="34" spans="6:12">
      <c r="F34" s="20"/>
      <c r="G34" s="20"/>
      <c r="H34" s="20"/>
      <c r="I34" s="20"/>
      <c r="J34" s="20"/>
      <c r="K34" s="20"/>
      <c r="L34" s="20"/>
    </row>
    <row r="35" spans="6:12">
      <c r="F35" s="20"/>
      <c r="G35" s="20"/>
      <c r="H35" s="20"/>
      <c r="I35" s="20"/>
      <c r="J35" s="20"/>
      <c r="K35" s="20"/>
      <c r="L35" s="20"/>
    </row>
    <row r="36" spans="6:12">
      <c r="F36" s="20"/>
      <c r="G36" s="20"/>
      <c r="H36" s="20"/>
      <c r="I36" s="20"/>
      <c r="J36" s="20"/>
      <c r="K36" s="20"/>
      <c r="L36" s="20"/>
    </row>
    <row r="37" spans="6:12">
      <c r="F37" s="20"/>
      <c r="G37" s="20"/>
      <c r="H37" s="20"/>
      <c r="I37" s="20"/>
      <c r="J37" s="20"/>
      <c r="K37" s="20"/>
      <c r="L37" s="20"/>
    </row>
    <row r="38" spans="6:12">
      <c r="F38" s="20"/>
      <c r="G38" s="20"/>
      <c r="H38" s="20"/>
      <c r="I38" s="20"/>
      <c r="J38" s="20"/>
      <c r="K38" s="20"/>
      <c r="L38" s="20"/>
    </row>
    <row r="39" spans="6:12">
      <c r="F39" s="20"/>
      <c r="G39" s="20"/>
      <c r="H39" s="20"/>
      <c r="I39" s="20"/>
      <c r="J39" s="20"/>
      <c r="K39" s="20"/>
      <c r="L39" s="20"/>
    </row>
    <row r="40" spans="6:12">
      <c r="F40" s="20"/>
      <c r="G40" s="20"/>
      <c r="H40" s="20"/>
      <c r="I40" s="20"/>
      <c r="J40" s="20"/>
      <c r="K40" s="20"/>
      <c r="L40" s="20"/>
    </row>
    <row r="41" spans="6:12">
      <c r="F41" s="20"/>
      <c r="G41" s="20"/>
      <c r="H41" s="20"/>
      <c r="I41" s="20"/>
      <c r="J41" s="20"/>
      <c r="K41" s="20"/>
      <c r="L41" s="20"/>
    </row>
    <row r="59" spans="6:12">
      <c r="F59" s="20"/>
      <c r="G59" s="20"/>
      <c r="H59" s="20"/>
      <c r="I59" s="20"/>
      <c r="J59" s="20"/>
      <c r="K59" s="20"/>
      <c r="L59" s="20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L3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2.5703125" defaultRowHeight="15.75" customHeight="1"/>
  <cols>
    <col min="1" max="1" width="10.7109375" customWidth="1"/>
    <col min="4" max="4" width="0.42578125" customWidth="1"/>
    <col min="5" max="5" width="18" customWidth="1"/>
    <col min="6" max="12" width="9.85546875" customWidth="1"/>
  </cols>
  <sheetData>
    <row r="1" spans="1:12">
      <c r="A1" s="1"/>
      <c r="B1" s="2" t="s">
        <v>0</v>
      </c>
      <c r="C1" s="2" t="s">
        <v>1</v>
      </c>
      <c r="D1" s="1"/>
      <c r="E1" s="1"/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>
      <c r="A2" s="2" t="s">
        <v>9</v>
      </c>
      <c r="B2" s="1" t="s">
        <v>176</v>
      </c>
      <c r="C2" s="1" t="s">
        <v>177</v>
      </c>
      <c r="D2" s="1"/>
      <c r="E2" s="1"/>
      <c r="F2" s="1"/>
      <c r="G2" s="1"/>
      <c r="H2" s="4">
        <v>21</v>
      </c>
      <c r="I2" s="4">
        <v>42</v>
      </c>
      <c r="J2" s="1"/>
      <c r="K2" s="1"/>
      <c r="L2" s="1"/>
    </row>
    <row r="3" spans="1:12">
      <c r="A3" s="1"/>
      <c r="B3" s="1" t="s">
        <v>120</v>
      </c>
      <c r="C3" s="1" t="s">
        <v>177</v>
      </c>
      <c r="D3" s="1"/>
      <c r="E3" s="1"/>
      <c r="F3" s="1"/>
      <c r="G3" s="4">
        <v>55</v>
      </c>
      <c r="H3" s="1"/>
      <c r="I3" s="1"/>
      <c r="J3" s="4">
        <v>8</v>
      </c>
      <c r="K3" s="1"/>
      <c r="L3" s="1"/>
    </row>
    <row r="4" spans="1:12">
      <c r="A4" s="1"/>
      <c r="B4" s="1" t="s">
        <v>178</v>
      </c>
      <c r="C4" s="1" t="s">
        <v>179</v>
      </c>
      <c r="D4" s="1"/>
      <c r="E4" s="1"/>
      <c r="F4" s="4">
        <v>26</v>
      </c>
      <c r="G4" s="1"/>
      <c r="H4" s="4">
        <v>22</v>
      </c>
      <c r="I4" s="1"/>
      <c r="J4" s="1"/>
      <c r="K4" s="1"/>
      <c r="L4" s="1"/>
    </row>
    <row r="5" spans="1:12">
      <c r="A5" s="1"/>
      <c r="B5" s="10" t="s">
        <v>180</v>
      </c>
      <c r="C5" s="10" t="s">
        <v>181</v>
      </c>
      <c r="D5" s="1"/>
      <c r="E5" s="1"/>
      <c r="F5" s="1"/>
      <c r="G5" s="4">
        <v>59</v>
      </c>
      <c r="H5" s="1"/>
      <c r="I5" s="4">
        <v>23</v>
      </c>
      <c r="J5" s="1"/>
      <c r="K5" s="1"/>
      <c r="L5" s="1"/>
    </row>
    <row r="6" spans="1:12">
      <c r="A6" s="1"/>
      <c r="B6" s="1" t="s">
        <v>182</v>
      </c>
      <c r="C6" s="1" t="s">
        <v>183</v>
      </c>
      <c r="D6" s="1"/>
      <c r="E6" s="1"/>
      <c r="F6" s="1"/>
      <c r="G6" s="4">
        <v>57</v>
      </c>
      <c r="H6" s="1"/>
      <c r="I6" s="1"/>
      <c r="J6" s="1"/>
      <c r="K6" s="4">
        <v>20</v>
      </c>
      <c r="L6" s="1"/>
    </row>
    <row r="7" spans="1:12">
      <c r="A7" s="1"/>
      <c r="B7" s="1" t="s">
        <v>184</v>
      </c>
      <c r="C7" s="1" t="s">
        <v>185</v>
      </c>
      <c r="D7" s="1"/>
      <c r="E7" s="1"/>
      <c r="F7" s="1"/>
      <c r="G7" s="1"/>
      <c r="H7" s="1"/>
      <c r="I7" s="4">
        <v>38</v>
      </c>
      <c r="J7" s="1"/>
      <c r="K7" s="4">
        <v>27</v>
      </c>
      <c r="L7" s="1"/>
    </row>
    <row r="8" spans="1:12">
      <c r="A8" s="1"/>
      <c r="B8" s="1" t="s">
        <v>186</v>
      </c>
      <c r="C8" s="1" t="s">
        <v>187</v>
      </c>
      <c r="D8" s="1"/>
      <c r="E8" s="1"/>
      <c r="F8" s="4">
        <v>22</v>
      </c>
      <c r="G8" s="4">
        <v>60</v>
      </c>
      <c r="H8" s="1"/>
      <c r="I8" s="1"/>
      <c r="J8" s="1"/>
      <c r="K8" s="1"/>
      <c r="L8" s="1"/>
    </row>
    <row r="9" spans="1:12">
      <c r="A9" s="1"/>
      <c r="B9" s="1" t="s">
        <v>188</v>
      </c>
      <c r="C9" s="1" t="s">
        <v>189</v>
      </c>
      <c r="D9" s="1"/>
      <c r="E9" s="1"/>
      <c r="F9" s="4">
        <v>28</v>
      </c>
      <c r="G9" s="1"/>
      <c r="H9" s="1"/>
      <c r="I9" s="1"/>
      <c r="J9" s="4">
        <v>23</v>
      </c>
      <c r="K9" s="1"/>
      <c r="L9" s="1"/>
    </row>
    <row r="10" spans="1:12">
      <c r="A10" s="1"/>
      <c r="B10" s="1" t="s">
        <v>190</v>
      </c>
      <c r="C10" s="1" t="s">
        <v>191</v>
      </c>
      <c r="D10" s="1"/>
      <c r="E10" s="1"/>
      <c r="F10" s="4">
        <v>15</v>
      </c>
      <c r="G10" s="4">
        <v>39</v>
      </c>
      <c r="H10" s="1"/>
      <c r="I10" s="1"/>
      <c r="J10" s="1"/>
      <c r="K10" s="1"/>
      <c r="L10" s="1"/>
    </row>
    <row r="11" spans="1:12">
      <c r="A11" s="1"/>
      <c r="B11" s="1" t="s">
        <v>192</v>
      </c>
      <c r="C11" s="1" t="s">
        <v>193</v>
      </c>
      <c r="D11" s="1"/>
      <c r="E11" s="1"/>
      <c r="F11" s="4">
        <v>28</v>
      </c>
      <c r="G11" s="1"/>
      <c r="H11" s="1"/>
      <c r="I11" s="4">
        <v>24</v>
      </c>
      <c r="J11" s="1"/>
      <c r="K11" s="1"/>
      <c r="L11" s="1"/>
    </row>
    <row r="12" spans="1:12">
      <c r="A12" s="1"/>
      <c r="B12" s="1" t="s">
        <v>194</v>
      </c>
      <c r="C12" s="1" t="s">
        <v>106</v>
      </c>
      <c r="D12" s="1"/>
      <c r="E12" s="1"/>
      <c r="F12" s="4">
        <v>30</v>
      </c>
      <c r="G12" s="1"/>
      <c r="H12" s="1"/>
      <c r="I12" s="4">
        <v>35</v>
      </c>
      <c r="J12" s="1"/>
      <c r="K12" s="1"/>
      <c r="L12" s="1"/>
    </row>
    <row r="13" spans="1:12">
      <c r="A13" s="1"/>
      <c r="B13" s="1" t="s">
        <v>195</v>
      </c>
      <c r="C13" s="1" t="s">
        <v>196</v>
      </c>
      <c r="D13" s="1"/>
      <c r="E13" s="1"/>
      <c r="F13" s="1"/>
      <c r="G13" s="1"/>
      <c r="H13" s="1"/>
      <c r="I13" s="4">
        <v>23</v>
      </c>
      <c r="J13" s="1"/>
      <c r="K13" s="4">
        <v>10</v>
      </c>
      <c r="L13" s="1"/>
    </row>
    <row r="14" spans="1:12">
      <c r="A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I15" s="1"/>
      <c r="J15" s="10"/>
      <c r="K15" s="1"/>
      <c r="L15" s="1"/>
    </row>
    <row r="16" spans="1:12">
      <c r="A16" s="1"/>
      <c r="B16" s="1"/>
      <c r="C16" s="1"/>
      <c r="D16" s="1"/>
      <c r="E16" s="2" t="s">
        <v>34</v>
      </c>
      <c r="F16" s="14">
        <f t="shared" ref="F16:K16" si="0">SUM(LARGE(F2:F15,1)+LARGE(F2:F15,2))</f>
        <v>58</v>
      </c>
      <c r="G16" s="14">
        <f t="shared" si="0"/>
        <v>119</v>
      </c>
      <c r="H16" s="14">
        <f t="shared" si="0"/>
        <v>43</v>
      </c>
      <c r="I16" s="14">
        <f t="shared" si="0"/>
        <v>80</v>
      </c>
      <c r="J16" s="14">
        <f t="shared" si="0"/>
        <v>31</v>
      </c>
      <c r="K16" s="14">
        <f t="shared" si="0"/>
        <v>47</v>
      </c>
      <c r="L16" s="14">
        <v>0</v>
      </c>
    </row>
    <row r="17" spans="1:12">
      <c r="A17" s="1"/>
      <c r="B17" s="1"/>
      <c r="C17" s="1"/>
      <c r="D17" s="1"/>
      <c r="E17" s="2" t="s">
        <v>35</v>
      </c>
      <c r="F17" s="1">
        <v>58</v>
      </c>
      <c r="G17" s="1">
        <v>119</v>
      </c>
      <c r="H17" s="1">
        <v>43</v>
      </c>
      <c r="I17" s="1">
        <v>80</v>
      </c>
      <c r="J17" s="1">
        <v>31</v>
      </c>
      <c r="K17" s="1">
        <v>47</v>
      </c>
      <c r="L17" s="1">
        <v>3</v>
      </c>
    </row>
    <row r="18" spans="1:12">
      <c r="A18" s="1"/>
      <c r="B18" s="1"/>
      <c r="C18" s="1"/>
      <c r="D18" s="1"/>
      <c r="E18" s="2" t="s">
        <v>36</v>
      </c>
      <c r="F18" s="8">
        <f t="shared" ref="F18:L18" si="1">100/F17</f>
        <v>1.7241379310344827</v>
      </c>
      <c r="G18" s="8">
        <f t="shared" si="1"/>
        <v>0.84033613445378152</v>
      </c>
      <c r="H18" s="8">
        <f t="shared" si="1"/>
        <v>2.3255813953488373</v>
      </c>
      <c r="I18" s="8">
        <f t="shared" si="1"/>
        <v>1.25</v>
      </c>
      <c r="J18" s="8">
        <f t="shared" si="1"/>
        <v>3.225806451612903</v>
      </c>
      <c r="K18" s="8">
        <f t="shared" si="1"/>
        <v>2.1276595744680851</v>
      </c>
      <c r="L18" s="8">
        <f t="shared" si="1"/>
        <v>33.333333333333336</v>
      </c>
    </row>
    <row r="19" spans="1:12">
      <c r="E19" s="9" t="s">
        <v>37</v>
      </c>
      <c r="F19" s="15">
        <f t="shared" ref="F19:K19" si="2">F16*F18</f>
        <v>100</v>
      </c>
      <c r="G19" s="15">
        <f t="shared" si="2"/>
        <v>100</v>
      </c>
      <c r="H19" s="15">
        <f t="shared" si="2"/>
        <v>100</v>
      </c>
      <c r="I19" s="15">
        <f t="shared" si="2"/>
        <v>100</v>
      </c>
      <c r="J19" s="15">
        <f t="shared" si="2"/>
        <v>100</v>
      </c>
      <c r="K19" s="15">
        <f t="shared" si="2"/>
        <v>100</v>
      </c>
      <c r="L19" s="15">
        <v>0</v>
      </c>
    </row>
    <row r="20" spans="1:12">
      <c r="E20" s="9" t="s">
        <v>38</v>
      </c>
      <c r="F20" s="11">
        <f>F19+G19+H19+SUM(LARGE(I19:L19,1),LARGE(I19:L19,2))</f>
        <v>500</v>
      </c>
    </row>
    <row r="22" spans="1:12">
      <c r="A22" s="9" t="s">
        <v>39</v>
      </c>
      <c r="F22" s="10"/>
      <c r="I22" s="10"/>
    </row>
    <row r="23" spans="1:12">
      <c r="H23" s="1"/>
      <c r="I23" s="10"/>
    </row>
    <row r="24" spans="1:12">
      <c r="F24" s="10"/>
      <c r="J24" s="10"/>
    </row>
    <row r="25" spans="1:12">
      <c r="G25" s="10"/>
      <c r="K25" s="10"/>
    </row>
    <row r="31" spans="1:12">
      <c r="A31" s="9" t="s">
        <v>40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Individuals</vt:lpstr>
      <vt:lpstr>Team Results</vt:lpstr>
      <vt:lpstr>CLC (1500)</vt:lpstr>
      <vt:lpstr>CLS (1500)</vt:lpstr>
      <vt:lpstr>PR (1500)</vt:lpstr>
      <vt:lpstr>Woodstock North (1500)</vt:lpstr>
      <vt:lpstr>Woodstock (1500) AL</vt:lpstr>
      <vt:lpstr>Marengo (700)</vt:lpstr>
      <vt:lpstr>RB (700)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Carlson</dc:creator>
  <cp:lastModifiedBy>Md N Sakib</cp:lastModifiedBy>
  <dcterms:created xsi:type="dcterms:W3CDTF">2025-02-07T19:28:47Z</dcterms:created>
  <dcterms:modified xsi:type="dcterms:W3CDTF">2025-02-20T15:21:41Z</dcterms:modified>
</cp:coreProperties>
</file>